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00-本地活動\2026\2026.06.04,24,29 &amp; 30  第五十屆香港特殊奧運會乒乓球比賽\"/>
    </mc:Choice>
  </mc:AlternateContent>
  <bookViews>
    <workbookView xWindow="0" yWindow="0" windowWidth="28800" windowHeight="12390" activeTab="1"/>
  </bookViews>
  <sheets>
    <sheet name="報名表 (個人技術賽)" sheetId="5" r:id="rId1"/>
    <sheet name="報名表(單項)" sheetId="1" r:id="rId2"/>
    <sheet name="工作表2" sheetId="2" state="hidden" r:id="rId3"/>
    <sheet name="工作表3" sheetId="3" state="hidden" r:id="rId4"/>
    <sheet name="工作表4" sheetId="4" state="hidden" r:id="rId5"/>
  </sheets>
  <definedNames>
    <definedName name="_xlnm._FilterDatabase" localSheetId="2" hidden="1">工作表2!$E$2:$E$4</definedName>
    <definedName name="_xlnm.Print_Area" localSheetId="0">'報名表 (個人技術賽)'!$B$1:$K$43</definedName>
    <definedName name="_xlnm.Print_Area" localSheetId="1">'報名表(單項)'!$B$1:$L$43</definedName>
    <definedName name="Range_LightMedium" localSheetId="2">工作表2!$H$2:$H$7</definedName>
    <definedName name="Range_LightMedium">工作表2!$H$2:$H$7</definedName>
    <definedName name="Range_Other" localSheetId="2">工作表2!$I$2:$I$6</definedName>
    <definedName name="Range_Other">工作表2!$I$2:$I$6</definedName>
    <definedName name="Range_Servre">工作表2!$G$2:$G$9</definedName>
    <definedName name="Range_Severe" localSheetId="2">工作表2!$G$2:$G$9</definedName>
    <definedName name="Range_Severe">工作表2!$G$2:$G$9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5" l="1"/>
  <c r="I44" i="5" s="1"/>
  <c r="H45" i="5"/>
  <c r="I45" i="5" s="1"/>
  <c r="H46" i="5"/>
  <c r="I46" i="5" s="1"/>
  <c r="H47" i="5"/>
  <c r="I47" i="5"/>
  <c r="H48" i="5"/>
  <c r="I48" i="5" s="1"/>
  <c r="H49" i="5"/>
  <c r="I49" i="5"/>
  <c r="H50" i="5"/>
  <c r="I50" i="5" s="1"/>
  <c r="H51" i="5"/>
  <c r="I51" i="5"/>
  <c r="H52" i="5"/>
  <c r="I52" i="5"/>
  <c r="H53" i="5"/>
  <c r="I53" i="5"/>
  <c r="H54" i="5"/>
  <c r="I54" i="5"/>
  <c r="H55" i="5"/>
  <c r="I55" i="5"/>
  <c r="H56" i="5"/>
  <c r="I56" i="5" s="1"/>
  <c r="H57" i="5"/>
  <c r="I57" i="5"/>
  <c r="H58" i="5"/>
  <c r="I58" i="5"/>
  <c r="H59" i="5"/>
  <c r="I59" i="5"/>
  <c r="H60" i="5"/>
  <c r="I60" i="5"/>
  <c r="H61" i="5"/>
  <c r="I61" i="5"/>
  <c r="H62" i="5"/>
  <c r="I62" i="5" s="1"/>
  <c r="H63" i="5"/>
  <c r="I63" i="5"/>
  <c r="H64" i="5"/>
  <c r="I64" i="5"/>
  <c r="H65" i="5"/>
  <c r="I65" i="5" s="1"/>
  <c r="H66" i="5"/>
  <c r="I66" i="5"/>
  <c r="H67" i="5"/>
  <c r="I67" i="5" s="1"/>
  <c r="H68" i="5"/>
  <c r="I68" i="5" s="1"/>
  <c r="H19" i="5"/>
  <c r="I19" i="5" s="1"/>
  <c r="H20" i="5"/>
  <c r="I20" i="5"/>
  <c r="H21" i="5"/>
  <c r="I21" i="5" s="1"/>
  <c r="H22" i="5"/>
  <c r="I22" i="5"/>
  <c r="H23" i="5"/>
  <c r="I23" i="5"/>
  <c r="H14" i="5"/>
  <c r="I14" i="5" s="1"/>
  <c r="H15" i="5"/>
  <c r="I15" i="5" s="1"/>
  <c r="H16" i="5"/>
  <c r="I16" i="5" s="1"/>
  <c r="H17" i="5"/>
  <c r="I17" i="5" s="1"/>
  <c r="H18" i="5"/>
  <c r="I18" i="5" s="1"/>
  <c r="H24" i="5"/>
  <c r="I24" i="5" s="1"/>
  <c r="H25" i="5"/>
  <c r="I25" i="5"/>
  <c r="H26" i="5"/>
  <c r="I26" i="5" s="1"/>
  <c r="H27" i="5"/>
  <c r="I27" i="5" s="1"/>
  <c r="H28" i="5"/>
  <c r="I28" i="5" s="1"/>
  <c r="H29" i="5"/>
  <c r="I29" i="5"/>
  <c r="H30" i="5"/>
  <c r="I30" i="5" s="1"/>
  <c r="H31" i="5"/>
  <c r="I31" i="5" s="1"/>
  <c r="H32" i="5"/>
  <c r="I32" i="5" s="1"/>
  <c r="H33" i="5"/>
  <c r="I33" i="5" s="1"/>
  <c r="H34" i="5"/>
  <c r="I34" i="5" s="1"/>
  <c r="H35" i="5"/>
  <c r="I35" i="5" s="1"/>
  <c r="H36" i="5"/>
  <c r="I36" i="5" s="1"/>
  <c r="H37" i="5"/>
  <c r="I37" i="5"/>
  <c r="H38" i="5"/>
  <c r="I38" i="5" s="1"/>
  <c r="H39" i="5"/>
  <c r="I39" i="5" s="1"/>
  <c r="H40" i="5"/>
  <c r="I40" i="5" s="1"/>
  <c r="H41" i="5"/>
  <c r="I41" i="5"/>
  <c r="H42" i="5"/>
  <c r="I42" i="5" s="1"/>
  <c r="H43" i="5"/>
  <c r="I43" i="5"/>
  <c r="I12" i="5"/>
  <c r="C10" i="5"/>
  <c r="C9" i="5"/>
  <c r="C8" i="5"/>
  <c r="C7" i="5"/>
  <c r="C6" i="5"/>
  <c r="C5" i="5"/>
  <c r="C4" i="5"/>
  <c r="C3" i="5"/>
  <c r="H44" i="1" l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 s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24" i="1" l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9" i="1"/>
  <c r="H20" i="1"/>
  <c r="H21" i="1"/>
  <c r="H22" i="1"/>
  <c r="H23" i="1"/>
  <c r="I23" i="1" l="1"/>
  <c r="I24" i="1"/>
  <c r="I25" i="1"/>
  <c r="I29" i="1"/>
  <c r="I30" i="1"/>
  <c r="I31" i="1"/>
  <c r="I32" i="1"/>
  <c r="I33" i="1"/>
  <c r="I34" i="1"/>
  <c r="I35" i="1"/>
  <c r="I36" i="1"/>
  <c r="I37" i="1"/>
  <c r="I38" i="1"/>
  <c r="I41" i="1"/>
  <c r="I42" i="1"/>
  <c r="I43" i="1"/>
  <c r="I21" i="1"/>
  <c r="I28" i="1"/>
  <c r="I39" i="1"/>
  <c r="I40" i="1"/>
  <c r="C3" i="1" l="1"/>
  <c r="I20" i="1"/>
  <c r="I22" i="1"/>
  <c r="I26" i="1"/>
  <c r="I27" i="1"/>
  <c r="I19" i="1"/>
  <c r="G12" i="1" l="1"/>
  <c r="I12" i="1"/>
  <c r="G11" i="1"/>
  <c r="E12" i="1"/>
  <c r="E11" i="1"/>
  <c r="C11" i="1"/>
  <c r="C12" i="1"/>
  <c r="C10" i="1" l="1"/>
  <c r="C9" i="1"/>
  <c r="C8" i="1"/>
  <c r="C7" i="1"/>
  <c r="C6" i="1"/>
  <c r="C5" i="1"/>
  <c r="C4" i="1"/>
  <c r="H15" i="1" l="1"/>
  <c r="I15" i="1" s="1"/>
  <c r="H16" i="1"/>
  <c r="I16" i="1" s="1"/>
  <c r="H17" i="1"/>
  <c r="I17" i="1" s="1"/>
  <c r="H18" i="1"/>
  <c r="I18" i="1" s="1"/>
  <c r="H14" i="1"/>
  <c r="I14" i="1" s="1"/>
</calcChain>
</file>

<file path=xl/sharedStrings.xml><?xml version="1.0" encoding="utf-8"?>
<sst xmlns="http://schemas.openxmlformats.org/spreadsheetml/2006/main" count="533" uniqueCount="441">
  <si>
    <t>田項報名</t>
    <phoneticPr fontId="1" type="noConversion"/>
  </si>
  <si>
    <t>輕</t>
    <phoneticPr fontId="1" type="noConversion"/>
  </si>
  <si>
    <t>中</t>
    <phoneticPr fontId="1" type="noConversion"/>
  </si>
  <si>
    <t>嚴</t>
    <phoneticPr fontId="1" type="noConversion"/>
  </si>
  <si>
    <t>立定跳遠</t>
  </si>
  <si>
    <t>跳遠</t>
  </si>
  <si>
    <t>跳高</t>
  </si>
  <si>
    <t>擲壘球</t>
    <phoneticPr fontId="1" type="noConversion"/>
  </si>
  <si>
    <t>推鉛球</t>
  </si>
  <si>
    <r>
      <t>10</t>
    </r>
    <r>
      <rPr>
        <sz val="11"/>
        <color theme="1"/>
        <rFont val="標楷體"/>
        <family val="4"/>
        <charset val="136"/>
      </rPr>
      <t>米</t>
    </r>
  </si>
  <si>
    <r>
      <t>25</t>
    </r>
    <r>
      <rPr>
        <sz val="11"/>
        <color theme="1"/>
        <rFont val="標楷體"/>
        <family val="4"/>
        <charset val="136"/>
      </rPr>
      <t>米</t>
    </r>
  </si>
  <si>
    <r>
      <t>50</t>
    </r>
    <r>
      <rPr>
        <sz val="11"/>
        <color theme="1"/>
        <rFont val="標楷體"/>
        <family val="4"/>
        <charset val="136"/>
      </rPr>
      <t>米</t>
    </r>
  </si>
  <si>
    <r>
      <t>100</t>
    </r>
    <r>
      <rPr>
        <sz val="11"/>
        <color theme="1"/>
        <rFont val="標楷體"/>
        <family val="4"/>
        <charset val="136"/>
      </rPr>
      <t>米</t>
    </r>
  </si>
  <si>
    <r>
      <t>400</t>
    </r>
    <r>
      <rPr>
        <sz val="11"/>
        <color theme="1"/>
        <rFont val="標楷體"/>
        <family val="4"/>
        <charset val="136"/>
      </rPr>
      <t>米</t>
    </r>
  </si>
  <si>
    <r>
      <t>800</t>
    </r>
    <r>
      <rPr>
        <sz val="11"/>
        <color theme="1"/>
        <rFont val="標楷體"/>
        <family val="4"/>
        <charset val="136"/>
      </rPr>
      <t>米</t>
    </r>
  </si>
  <si>
    <r>
      <t>1500</t>
    </r>
    <r>
      <rPr>
        <sz val="11"/>
        <color theme="1"/>
        <rFont val="標楷體"/>
        <family val="4"/>
        <charset val="136"/>
      </rPr>
      <t>米</t>
    </r>
  </si>
  <si>
    <r>
      <t>200</t>
    </r>
    <r>
      <rPr>
        <sz val="11"/>
        <color theme="1"/>
        <rFont val="標楷體"/>
        <family val="4"/>
        <charset val="136"/>
      </rPr>
      <t>米</t>
    </r>
  </si>
  <si>
    <t>運動員</t>
    <phoneticPr fontId="1" type="noConversion"/>
  </si>
  <si>
    <t>運動員</t>
    <phoneticPr fontId="1" type="noConversion"/>
  </si>
  <si>
    <t>融合伙伴</t>
    <phoneticPr fontId="1" type="noConversion"/>
  </si>
  <si>
    <t>Chan Tai Man</t>
    <phoneticPr fontId="1" type="noConversion"/>
  </si>
  <si>
    <t>代號</t>
  </si>
  <si>
    <t>機構名稱(中)</t>
  </si>
  <si>
    <t>ACF</t>
  </si>
  <si>
    <t>自閉症兒童基金協會</t>
  </si>
  <si>
    <t>APS</t>
  </si>
  <si>
    <t>愛培學校</t>
  </si>
  <si>
    <t>BMK</t>
  </si>
  <si>
    <t>香港耀能協會羅怡基紀念學校</t>
  </si>
  <si>
    <t>BOS</t>
  </si>
  <si>
    <t>藍海洋泳會</t>
  </si>
  <si>
    <t>BSL</t>
  </si>
  <si>
    <t>Breeze Sports</t>
  </si>
  <si>
    <t>CCH</t>
  </si>
  <si>
    <t>明愛陳震夏展能中心</t>
  </si>
  <si>
    <t>CFS</t>
  </si>
  <si>
    <t>基督教家庭服務中心(殘疾人士綜合服務)</t>
  </si>
  <si>
    <t>CHH</t>
  </si>
  <si>
    <t>明愛陳震夏宿舍</t>
  </si>
  <si>
    <t>CHT</t>
  </si>
  <si>
    <t>明愛樂薈牽</t>
  </si>
  <si>
    <t>CJS</t>
  </si>
  <si>
    <t>CLB</t>
  </si>
  <si>
    <t>佛教志蓮中學</t>
  </si>
  <si>
    <t>CLH</t>
  </si>
  <si>
    <t>明愛樂謙展能中心</t>
  </si>
  <si>
    <t>CLK</t>
  </si>
  <si>
    <t>明愛樂勤學校</t>
  </si>
  <si>
    <t>CLM</t>
  </si>
  <si>
    <t>明愛樂務綜合職業訓練中心</t>
  </si>
  <si>
    <t>CLP</t>
  </si>
  <si>
    <t>東華三院包玉星學校</t>
  </si>
  <si>
    <t>CLY</t>
  </si>
  <si>
    <t>明愛樂義學校</t>
  </si>
  <si>
    <t>CNC</t>
  </si>
  <si>
    <t>香港四邑商工總會陳南昌紀念學校</t>
  </si>
  <si>
    <t>CNP</t>
  </si>
  <si>
    <t>香港四邑商工總會陳南昌紀念學校家長教職員會</t>
  </si>
  <si>
    <t>CPK</t>
  </si>
  <si>
    <t>CRS</t>
  </si>
  <si>
    <t>明愛樂群學校</t>
  </si>
  <si>
    <t>CSA</t>
  </si>
  <si>
    <t>扶康會長沙灣成人訓練中心</t>
  </si>
  <si>
    <t>CSP</t>
  </si>
  <si>
    <t>保良局劉陳小寶綜合復康中心</t>
  </si>
  <si>
    <t>CWS</t>
  </si>
  <si>
    <t>CYC</t>
  </si>
  <si>
    <t>保良局鄭翼之中心</t>
  </si>
  <si>
    <t>CYS</t>
  </si>
  <si>
    <t>慈恩學校</t>
  </si>
  <si>
    <t>DBI</t>
  </si>
  <si>
    <t>愉景灣國際學校</t>
  </si>
  <si>
    <t>DCC</t>
  </si>
  <si>
    <t>基督教家庭服務中心迪智展能中心暨宿舍</t>
  </si>
  <si>
    <t>DSA</t>
  </si>
  <si>
    <t>香港唐氏綜合症協會</t>
  </si>
  <si>
    <t>EFS</t>
  </si>
  <si>
    <t>香港耀能協會賽馬會田綺玲學校</t>
  </si>
  <si>
    <t>ENH</t>
  </si>
  <si>
    <t>心光恩望學校</t>
  </si>
  <si>
    <t>FAL</t>
  </si>
  <si>
    <t>鄰舍輔導會怡菁山莊</t>
  </si>
  <si>
    <t>FHM</t>
  </si>
  <si>
    <t>炮台山循道衛理中學</t>
  </si>
  <si>
    <t>FIR</t>
  </si>
  <si>
    <t>匡智粉嶺綜合復康中心</t>
  </si>
  <si>
    <t>FPR</t>
  </si>
  <si>
    <t>協康會粉嶺家長資源中心</t>
  </si>
  <si>
    <t>GSL</t>
  </si>
  <si>
    <t>衡星運動有限公司</t>
  </si>
  <si>
    <t>HCP</t>
  </si>
  <si>
    <t>匡智松嶺第二校</t>
  </si>
  <si>
    <t>HDS</t>
  </si>
  <si>
    <t>匡智地區支援中心(觀塘西)</t>
  </si>
  <si>
    <t>HGS</t>
  </si>
  <si>
    <t>健康之路體育會</t>
  </si>
  <si>
    <t>HHS</t>
  </si>
  <si>
    <t>基督教靈實協會靈實將軍澳及西貢地區支援中心</t>
  </si>
  <si>
    <t>HKS</t>
  </si>
  <si>
    <t>將軍澳培智學校</t>
  </si>
  <si>
    <t>HMM</t>
  </si>
  <si>
    <t>鄰舍輔導會怡欣山莊</t>
  </si>
  <si>
    <t>HMT</t>
  </si>
  <si>
    <t>基督教靈實協會靈實明德日間活動中心暨宿舍</t>
  </si>
  <si>
    <t>HPL</t>
  </si>
  <si>
    <t>基督教靈實協會靈實寶林日間活動中心暨宿舍</t>
  </si>
  <si>
    <t>HVC</t>
  </si>
  <si>
    <t>聖雅各福群會跑馬地綜合服務隊</t>
  </si>
  <si>
    <t>HWS</t>
  </si>
  <si>
    <t>基督教中國佈道會聖道學校</t>
  </si>
  <si>
    <t>ICS</t>
  </si>
  <si>
    <t>基督教國際學校</t>
  </si>
  <si>
    <t>勵智協進會有限公司</t>
  </si>
  <si>
    <t>JCS</t>
  </si>
  <si>
    <t>賽馬會匡智學校</t>
  </si>
  <si>
    <t>JCW</t>
  </si>
  <si>
    <t>香港心理衛生會立人坊</t>
  </si>
  <si>
    <t>KCC</t>
  </si>
  <si>
    <t>保良局夏利萊博士伉儷綜合復康中心</t>
  </si>
  <si>
    <t>KFL</t>
  </si>
  <si>
    <t>香港耀能協會高福耀紀念學校</t>
  </si>
  <si>
    <t>KFS</t>
  </si>
  <si>
    <t>東華三院群芳啟智學校</t>
  </si>
  <si>
    <t>KSS</t>
  </si>
  <si>
    <t>中華基督教會基順學校</t>
  </si>
  <si>
    <t>KTC</t>
  </si>
  <si>
    <t>LCA</t>
  </si>
  <si>
    <t>樂智協會</t>
  </si>
  <si>
    <t>LFS</t>
  </si>
  <si>
    <t>保良局羅氏信託學校</t>
  </si>
  <si>
    <t>LHC</t>
  </si>
  <si>
    <t>香港心理衛生會隆亨中心</t>
  </si>
  <si>
    <t>LHW</t>
  </si>
  <si>
    <t>明愛樂行工場</t>
  </si>
  <si>
    <t>LJS</t>
  </si>
  <si>
    <t>明愛樂進學校</t>
  </si>
  <si>
    <t>LKW</t>
  </si>
  <si>
    <t>明愛樂健工場</t>
  </si>
  <si>
    <t>LLS</t>
  </si>
  <si>
    <t>樂力體育會</t>
  </si>
  <si>
    <t>LMH</t>
  </si>
  <si>
    <t>匡智獅子會晨崗學校</t>
  </si>
  <si>
    <t>LOF</t>
  </si>
  <si>
    <t>Love 21 Foundation</t>
  </si>
  <si>
    <t>LPC</t>
  </si>
  <si>
    <t>三水同鄉會劉本章學校</t>
  </si>
  <si>
    <t>LPH</t>
  </si>
  <si>
    <t>基督教懷智服務處朗藝坊及朗屏宿舍</t>
  </si>
  <si>
    <t>LSD</t>
  </si>
  <si>
    <t>路德會啟聾學校</t>
  </si>
  <si>
    <t>LWA</t>
  </si>
  <si>
    <t>扶康會樂華成人訓練中心</t>
  </si>
  <si>
    <t>LWD</t>
  </si>
  <si>
    <t>鄰舍輔導會黃大仙下邨展能中心暨宿舍</t>
  </si>
  <si>
    <t>MIG</t>
  </si>
  <si>
    <t>顯為體育會有限公司</t>
  </si>
  <si>
    <t>NAA</t>
  </si>
  <si>
    <t>鄰舍輔導會怡逸居</t>
  </si>
  <si>
    <t>NAD</t>
  </si>
  <si>
    <t>鄰舍輔導會黃大仙康盛支援中心-智齡</t>
  </si>
  <si>
    <t>OTD</t>
  </si>
  <si>
    <t>基督教懷智服務處安定中心及宿舍</t>
  </si>
  <si>
    <t>OWD</t>
  </si>
  <si>
    <t>香港基督教服務處安華日間展能中心</t>
  </si>
  <si>
    <t>PCH</t>
  </si>
  <si>
    <t>竹園區神召會康樂宿舍</t>
  </si>
  <si>
    <t>PCS</t>
  </si>
  <si>
    <t>保良局陳麗玲(百周年)學校</t>
  </si>
  <si>
    <t>PCW</t>
  </si>
  <si>
    <t>竹園區神召會康樂庇護工場</t>
  </si>
  <si>
    <t>PEK</t>
  </si>
  <si>
    <t>學前弱能兒童家長會(東九龍)</t>
  </si>
  <si>
    <t>PHT</t>
  </si>
  <si>
    <t>PHV</t>
  </si>
  <si>
    <t>匡智松嶺第三校</t>
  </si>
  <si>
    <t>PKS</t>
  </si>
  <si>
    <t>香海正覺蓮社佛教普光學校</t>
  </si>
  <si>
    <t>PRC</t>
  </si>
  <si>
    <t>保良局薄扶林復康中心</t>
  </si>
  <si>
    <t>PSC</t>
  </si>
  <si>
    <t>職業訓練局展亮技能發展中心(薄扶林)</t>
  </si>
  <si>
    <t>PSH</t>
  </si>
  <si>
    <t>學前弱能兒童家長會(沙田)</t>
  </si>
  <si>
    <t>PTM</t>
  </si>
  <si>
    <t>學前弱能兒童家長會(屯門)</t>
  </si>
  <si>
    <t>PTN</t>
  </si>
  <si>
    <t>學前弱能兒童家長會(大埔北區)</t>
  </si>
  <si>
    <t>RCG</t>
  </si>
  <si>
    <t>禮賢會恩慈學校</t>
  </si>
  <si>
    <t>SDC</t>
  </si>
  <si>
    <t>聖雅各福群會賽馬會灣仔綜合服務隊</t>
  </si>
  <si>
    <t>SEK</t>
  </si>
  <si>
    <t>香港耀能協會東九龍家長資源中心</t>
  </si>
  <si>
    <t>SJS</t>
  </si>
  <si>
    <t>聖雅各福群會工場</t>
  </si>
  <si>
    <t>SKA</t>
  </si>
  <si>
    <t>扶康會山景成人訓練中心</t>
  </si>
  <si>
    <t>SKW</t>
  </si>
  <si>
    <t>救世軍筲箕灣社區展能服務</t>
  </si>
  <si>
    <t>SLG</t>
  </si>
  <si>
    <t>香港耀能協會盛康園</t>
  </si>
  <si>
    <t>SLP</t>
  </si>
  <si>
    <t>路德會救主學校家長教職員聯會</t>
  </si>
  <si>
    <t>SLS</t>
  </si>
  <si>
    <t>SOF</t>
  </si>
  <si>
    <t>特奧之友</t>
  </si>
  <si>
    <t>SPM</t>
  </si>
  <si>
    <t>匡智紹邦晨輝學校</t>
  </si>
  <si>
    <t>SRS</t>
  </si>
  <si>
    <t>賽馬會善樂學校</t>
  </si>
  <si>
    <t>SSD</t>
  </si>
  <si>
    <t>覓星體藝發展（社企）有限公司</t>
  </si>
  <si>
    <t>SSI</t>
  </si>
  <si>
    <t>聖雅各福群會朗逸居及朗逸綜合服務隊</t>
  </si>
  <si>
    <t>SSP</t>
  </si>
  <si>
    <t>聖雅各福群會雅逸居及雅逸綜合服務隊</t>
  </si>
  <si>
    <t>SSR</t>
  </si>
  <si>
    <t>聖雅各福群會復康服務休閒服務</t>
  </si>
  <si>
    <t>SSS</t>
  </si>
  <si>
    <t>基督教靈實協會靈實恩光學校</t>
  </si>
  <si>
    <t>STC</t>
  </si>
  <si>
    <t>香港心理衛生會順天中心</t>
  </si>
  <si>
    <t>STH</t>
  </si>
  <si>
    <t>香港耀能協會安泰訓練中心及宿舍</t>
  </si>
  <si>
    <t>SUT</t>
  </si>
  <si>
    <t>香港耀能協會蘇屋訓練中心及宿舍</t>
  </si>
  <si>
    <t>SWC</t>
  </si>
  <si>
    <t>聖雅各福群會地區支援中心雅聚天地</t>
  </si>
  <si>
    <t>SWK</t>
  </si>
  <si>
    <t>香港耀能協會石圍角家長資源中心</t>
  </si>
  <si>
    <t>SWR</t>
  </si>
  <si>
    <t>仁濟醫院上環復康服務中心</t>
  </si>
  <si>
    <t>SYH</t>
  </si>
  <si>
    <t>基督教家庭服務中心尚恩家舍</t>
  </si>
  <si>
    <t>TAP</t>
  </si>
  <si>
    <t>匡智富善中心</t>
  </si>
  <si>
    <t>TAR</t>
  </si>
  <si>
    <t>Testing Achiever 123</t>
  </si>
  <si>
    <t>TAS</t>
  </si>
  <si>
    <t>特能童恆(香港)體育會有限公司</t>
  </si>
  <si>
    <t>TCH</t>
  </si>
  <si>
    <t>東華三院賽馬會展翔日間活動中心暨宿舍</t>
  </si>
  <si>
    <t>TJT</t>
  </si>
  <si>
    <t>東華三院賽馬會展誠日間活動中心暨宿舍</t>
  </si>
  <si>
    <t>TKD</t>
  </si>
  <si>
    <t>東華三院賽馬會展勤日間活動中心暨宿舍</t>
  </si>
  <si>
    <t>TKH</t>
  </si>
  <si>
    <t>新生精神康復會田景宿舍</t>
  </si>
  <si>
    <t>TKT</t>
  </si>
  <si>
    <t>匡智太平中心</t>
  </si>
  <si>
    <t>TLK</t>
  </si>
  <si>
    <t>東華三院樂群地區支援中心</t>
  </si>
  <si>
    <t>TLM</t>
  </si>
  <si>
    <t>匡智翠林晨崗學校</t>
  </si>
  <si>
    <t>TLY</t>
  </si>
  <si>
    <t>東華三院樂融地區支援中心(離島)</t>
  </si>
  <si>
    <t>TML</t>
  </si>
  <si>
    <t>匡智屯門晨崗學校</t>
  </si>
  <si>
    <t>TRF</t>
  </si>
  <si>
    <t>磐石協會</t>
  </si>
  <si>
    <t>TTC</t>
  </si>
  <si>
    <t>救世軍德田社區展能服務</t>
  </si>
  <si>
    <t>TTH</t>
  </si>
  <si>
    <t>東華三院賽馬會展恆日間活動中心暨宿舍</t>
  </si>
  <si>
    <t>TTN</t>
  </si>
  <si>
    <t>東華三院賽馬會展毅日間活動中心暨宿舍</t>
  </si>
  <si>
    <t>TTO</t>
  </si>
  <si>
    <t>匡智運頭塘中心</t>
  </si>
  <si>
    <t>TTS</t>
  </si>
  <si>
    <t>東華三院徐展堂學校</t>
  </si>
  <si>
    <t>TWC</t>
  </si>
  <si>
    <t>香港心理衛生會荃灣展能中心</t>
  </si>
  <si>
    <t>WJC</t>
  </si>
  <si>
    <t>WJH</t>
  </si>
  <si>
    <t>WJS</t>
  </si>
  <si>
    <t>基督教懷智服務處私營殘疾人士院舍專業隊</t>
  </si>
  <si>
    <t>WKE</t>
  </si>
  <si>
    <t>匡智屯門晨輝學校</t>
  </si>
  <si>
    <t>WMH</t>
  </si>
  <si>
    <t>香港西區扶輪社匡智晨輝學校</t>
  </si>
  <si>
    <t>WML</t>
  </si>
  <si>
    <t>匡智元朗晨樂學校</t>
  </si>
  <si>
    <t>匡智張玉瓊晨輝學校</t>
  </si>
  <si>
    <t>WTH</t>
  </si>
  <si>
    <t>香港耀能協會橫頭磡幼兒中心</t>
  </si>
  <si>
    <t>YCH</t>
  </si>
  <si>
    <t>仁濟醫院香港佛光協會展能中心暨宿舍</t>
  </si>
  <si>
    <t>YCR</t>
  </si>
  <si>
    <t>育智中心</t>
  </si>
  <si>
    <t>YLM</t>
  </si>
  <si>
    <t>保良局余李慕芬紀念學校</t>
  </si>
  <si>
    <t>YLS</t>
  </si>
  <si>
    <t>東華三院姚連生紀念日間活動中心暨宿舍</t>
  </si>
  <si>
    <t>YMC</t>
  </si>
  <si>
    <t>香港心理衛生會油麻地展能中心</t>
  </si>
  <si>
    <t>YML</t>
  </si>
  <si>
    <t>匡智元朗晨曦學校</t>
  </si>
  <si>
    <t>YOD</t>
  </si>
  <si>
    <t>鄰舍輔導會友愛展能中心暨宿舍</t>
  </si>
  <si>
    <t>YSC</t>
  </si>
  <si>
    <t>循道衛理楊震社會服務處深水埗區晉晴支援服務中心</t>
  </si>
  <si>
    <t>YTW</t>
  </si>
  <si>
    <t>香港神託會耀荃綜合服務中心</t>
  </si>
  <si>
    <t>YYL</t>
  </si>
  <si>
    <t>道慈佛社楊日霖紀念學校</t>
  </si>
  <si>
    <t>性別</t>
    <phoneticPr fontId="1" type="noConversion"/>
  </si>
  <si>
    <t>男</t>
    <phoneticPr fontId="1" type="noConversion"/>
  </si>
  <si>
    <t>女</t>
    <phoneticPr fontId="1" type="noConversion"/>
  </si>
  <si>
    <t>徑項報名(嚴)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</si>
  <si>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</si>
  <si>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</si>
  <si>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</si>
  <si>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</si>
  <si>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徑項報名</t>
    <phoneticPr fontId="1" type="noConversion"/>
  </si>
  <si>
    <t>區分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</si>
  <si>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</si>
  <si>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</si>
  <si>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</si>
  <si>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</si>
  <si>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年齡計算日期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</si>
  <si>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</si>
  <si>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</si>
  <si>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</si>
  <si>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</si>
  <si>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</si>
  <si>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輪椅</t>
    <phoneticPr fontId="1" type="noConversion"/>
  </si>
  <si>
    <t>要</t>
    <phoneticPr fontId="1" type="noConversion"/>
  </si>
  <si>
    <t>不要</t>
  </si>
  <si>
    <t>不要</t>
    <phoneticPr fontId="1" type="noConversion"/>
  </si>
  <si>
    <t>程度</t>
    <phoneticPr fontId="1" type="noConversion"/>
  </si>
  <si>
    <t>隊伍名稱</t>
    <phoneticPr fontId="1" type="noConversion"/>
  </si>
  <si>
    <t>不適用</t>
    <phoneticPr fontId="1" type="noConversion"/>
  </si>
  <si>
    <t>-</t>
    <phoneticPr fontId="1" type="noConversion"/>
  </si>
  <si>
    <t>-</t>
    <phoneticPr fontId="1" type="noConversion"/>
  </si>
  <si>
    <t>B</t>
  </si>
  <si>
    <r>
      <rPr>
        <sz val="14"/>
        <rFont val="微軟正黑體"/>
        <family val="2"/>
        <charset val="136"/>
      </rPr>
      <t>機構代號︰</t>
    </r>
    <phoneticPr fontId="1" type="noConversion"/>
  </si>
  <si>
    <r>
      <rPr>
        <sz val="14"/>
        <rFont val="微軟正黑體"/>
        <family val="2"/>
        <charset val="136"/>
      </rPr>
      <t>機構名稱︰</t>
    </r>
    <phoneticPr fontId="1" type="noConversion"/>
  </si>
  <si>
    <r>
      <rPr>
        <sz val="14"/>
        <rFont val="微軟正黑體"/>
        <family val="2"/>
        <charset val="136"/>
      </rPr>
      <t>運動員總人數︰</t>
    </r>
    <phoneticPr fontId="1" type="noConversion"/>
  </si>
  <si>
    <r>
      <rPr>
        <sz val="14"/>
        <rFont val="微軟正黑體"/>
        <family val="2"/>
        <charset val="136"/>
      </rPr>
      <t>男︰</t>
    </r>
    <phoneticPr fontId="1" type="noConversion"/>
  </si>
  <si>
    <r>
      <rPr>
        <sz val="14"/>
        <rFont val="微軟正黑體"/>
        <family val="2"/>
        <charset val="136"/>
      </rPr>
      <t>女︰</t>
    </r>
    <phoneticPr fontId="1" type="noConversion"/>
  </si>
  <si>
    <r>
      <rPr>
        <sz val="14"/>
        <rFont val="微軟正黑體"/>
        <family val="2"/>
        <charset val="136"/>
      </rPr>
      <t>輕度︰</t>
    </r>
    <phoneticPr fontId="1" type="noConversion"/>
  </si>
  <si>
    <r>
      <rPr>
        <sz val="14"/>
        <rFont val="微軟正黑體"/>
        <family val="2"/>
        <charset val="136"/>
      </rPr>
      <t>中度︰</t>
    </r>
    <phoneticPr fontId="1" type="noConversion"/>
  </si>
  <si>
    <r>
      <rPr>
        <sz val="14"/>
        <rFont val="微軟正黑體"/>
        <family val="2"/>
        <charset val="136"/>
      </rPr>
      <t>嚴重︰</t>
    </r>
    <phoneticPr fontId="1" type="noConversion"/>
  </si>
  <si>
    <r>
      <rPr>
        <sz val="14"/>
        <rFont val="微軟正黑體"/>
        <family val="2"/>
        <charset val="136"/>
      </rPr>
      <t>融合伙伴人數︰</t>
    </r>
    <phoneticPr fontId="1" type="noConversion"/>
  </si>
  <si>
    <r>
      <rPr>
        <sz val="14"/>
        <color theme="1"/>
        <rFont val="微軟正黑體"/>
        <family val="2"/>
        <charset val="136"/>
      </rPr>
      <t>運動員</t>
    </r>
    <r>
      <rPr>
        <sz val="14"/>
        <color theme="1"/>
        <rFont val="Arial Narrow"/>
        <family val="2"/>
      </rPr>
      <t>/</t>
    </r>
    <r>
      <rPr>
        <sz val="14"/>
        <color theme="1"/>
        <rFont val="微軟正黑體"/>
        <family val="2"/>
        <charset val="136"/>
      </rPr>
      <t>融合伙伴</t>
    </r>
    <phoneticPr fontId="1" type="noConversion"/>
  </si>
  <si>
    <r>
      <rPr>
        <sz val="14"/>
        <color theme="1"/>
        <rFont val="微軟正黑體"/>
        <family val="2"/>
        <charset val="136"/>
      </rPr>
      <t>中文姓名</t>
    </r>
    <phoneticPr fontId="1" type="noConversion"/>
  </si>
  <si>
    <r>
      <rPr>
        <sz val="14"/>
        <color theme="1"/>
        <rFont val="微軟正黑體"/>
        <family val="2"/>
        <charset val="136"/>
      </rPr>
      <t>英文姓名</t>
    </r>
    <phoneticPr fontId="1" type="noConversion"/>
  </si>
  <si>
    <r>
      <rPr>
        <sz val="14"/>
        <color theme="1"/>
        <rFont val="微軟正黑體"/>
        <family val="2"/>
        <charset val="136"/>
      </rPr>
      <t>性別</t>
    </r>
    <phoneticPr fontId="1" type="noConversion"/>
  </si>
  <si>
    <r>
      <rPr>
        <sz val="14"/>
        <color theme="1"/>
        <rFont val="微軟正黑體"/>
        <family val="2"/>
        <charset val="136"/>
      </rPr>
      <t>輪椅</t>
    </r>
    <phoneticPr fontId="1" type="noConversion"/>
  </si>
  <si>
    <r>
      <rPr>
        <sz val="14"/>
        <color theme="1"/>
        <rFont val="微軟正黑體"/>
        <family val="2"/>
        <charset val="136"/>
      </rPr>
      <t>年齡</t>
    </r>
    <phoneticPr fontId="1" type="noConversion"/>
  </si>
  <si>
    <r>
      <rPr>
        <sz val="14"/>
        <color theme="1"/>
        <rFont val="微軟正黑體"/>
        <family val="2"/>
        <charset val="136"/>
      </rPr>
      <t>年齡組別</t>
    </r>
    <phoneticPr fontId="1" type="noConversion"/>
  </si>
  <si>
    <r>
      <rPr>
        <sz val="14"/>
        <color theme="1"/>
        <rFont val="微軟正黑體"/>
        <family val="2"/>
        <charset val="136"/>
      </rPr>
      <t>程度</t>
    </r>
    <phoneticPr fontId="1" type="noConversion"/>
  </si>
  <si>
    <r>
      <rPr>
        <sz val="14"/>
        <color theme="1"/>
        <rFont val="微軟正黑體"/>
        <family val="2"/>
        <charset val="136"/>
      </rPr>
      <t>運動員</t>
    </r>
  </si>
  <si>
    <r>
      <rPr>
        <sz val="14"/>
        <color theme="1"/>
        <rFont val="微軟正黑體"/>
        <family val="2"/>
        <charset val="136"/>
      </rPr>
      <t>陳大文</t>
    </r>
    <phoneticPr fontId="1" type="noConversion"/>
  </si>
  <si>
    <r>
      <rPr>
        <sz val="14"/>
        <color theme="1"/>
        <rFont val="微軟正黑體"/>
        <family val="2"/>
        <charset val="136"/>
      </rPr>
      <t>男</t>
    </r>
  </si>
  <si>
    <r>
      <rPr>
        <sz val="14"/>
        <color theme="1"/>
        <rFont val="微軟正黑體"/>
        <family val="2"/>
        <charset val="136"/>
      </rPr>
      <t>輕</t>
    </r>
  </si>
  <si>
    <r>
      <rPr>
        <sz val="14"/>
        <color theme="1"/>
        <rFont val="微軟正黑體"/>
        <family val="2"/>
        <charset val="136"/>
      </rPr>
      <t>不適用</t>
    </r>
  </si>
  <si>
    <r>
      <rPr>
        <sz val="14"/>
        <color theme="1"/>
        <rFont val="微軟正黑體"/>
        <family val="2"/>
        <charset val="136"/>
      </rPr>
      <t>李一一</t>
    </r>
    <phoneticPr fontId="1" type="noConversion"/>
  </si>
  <si>
    <r>
      <rPr>
        <sz val="14"/>
        <color theme="1"/>
        <rFont val="微軟正黑體"/>
        <family val="2"/>
        <charset val="136"/>
      </rPr>
      <t>女</t>
    </r>
  </si>
  <si>
    <r>
      <rPr>
        <sz val="14"/>
        <color theme="1"/>
        <rFont val="微軟正黑體"/>
        <family val="2"/>
        <charset val="136"/>
      </rPr>
      <t>不要</t>
    </r>
  </si>
  <si>
    <r>
      <rPr>
        <sz val="14"/>
        <color theme="1"/>
        <rFont val="微軟正黑體"/>
        <family val="2"/>
        <charset val="136"/>
      </rPr>
      <t>中</t>
    </r>
  </si>
  <si>
    <r>
      <rPr>
        <sz val="14"/>
        <color theme="1"/>
        <rFont val="微軟正黑體"/>
        <family val="2"/>
        <charset val="136"/>
      </rPr>
      <t>小明</t>
    </r>
    <phoneticPr fontId="1" type="noConversion"/>
  </si>
  <si>
    <r>
      <rPr>
        <sz val="14"/>
        <color theme="1"/>
        <rFont val="微軟正黑體"/>
        <family val="2"/>
        <charset val="136"/>
      </rPr>
      <t>小志</t>
    </r>
    <phoneticPr fontId="1" type="noConversion"/>
  </si>
  <si>
    <r>
      <rPr>
        <sz val="14"/>
        <color theme="1"/>
        <rFont val="微軟正黑體"/>
        <family val="2"/>
        <charset val="136"/>
      </rPr>
      <t>融合伙伴</t>
    </r>
  </si>
  <si>
    <t>出生日期              (DD-MM-YYYY)</t>
    <phoneticPr fontId="1" type="noConversion"/>
  </si>
  <si>
    <t>-</t>
    <phoneticPr fontId="1" type="noConversion"/>
  </si>
  <si>
    <t>何世生</t>
    <phoneticPr fontId="1" type="noConversion"/>
  </si>
  <si>
    <t>Lee Yat Yat</t>
    <phoneticPr fontId="1" type="noConversion"/>
  </si>
  <si>
    <t>例</t>
  </si>
  <si>
    <t>輕</t>
  </si>
  <si>
    <t>混合雙打:</t>
    <phoneticPr fontId="1" type="noConversion"/>
  </si>
  <si>
    <t>報名項目</t>
    <phoneticPr fontId="1" type="noConversion"/>
  </si>
  <si>
    <r>
      <rPr>
        <sz val="14"/>
        <rFont val="細明體"/>
        <family val="3"/>
        <charset val="136"/>
      </rPr>
      <t>附件</t>
    </r>
    <r>
      <rPr>
        <sz val="14"/>
        <rFont val="Arial Narrow"/>
        <family val="2"/>
      </rPr>
      <t>4</t>
    </r>
    <phoneticPr fontId="1" type="noConversion"/>
  </si>
  <si>
    <t>雙打(男子):</t>
    <phoneticPr fontId="1" type="noConversion"/>
  </si>
  <si>
    <t>雙打(女子):</t>
    <phoneticPr fontId="1" type="noConversion"/>
  </si>
  <si>
    <t>單打(男子)︰</t>
    <phoneticPr fontId="1" type="noConversion"/>
  </si>
  <si>
    <t>單打(女子)︰</t>
    <phoneticPr fontId="1" type="noConversion"/>
  </si>
  <si>
    <t>融合雙打︰</t>
    <phoneticPr fontId="1" type="noConversion"/>
  </si>
  <si>
    <t>CAC</t>
    <phoneticPr fontId="6" type="noConversion"/>
  </si>
  <si>
    <t>明愛樂欣軒</t>
    <phoneticPr fontId="6" type="noConversion"/>
  </si>
  <si>
    <t>才俊學校</t>
    <phoneticPr fontId="6" type="noConversion"/>
  </si>
  <si>
    <t>保良局陳百強伉儷青衣學校</t>
    <phoneticPr fontId="6" type="noConversion"/>
  </si>
  <si>
    <t>香港心理衛生會臻和學校</t>
    <phoneticPr fontId="6" type="noConversion"/>
  </si>
  <si>
    <t>GGN</t>
    <phoneticPr fontId="6" type="noConversion"/>
  </si>
  <si>
    <t>香港青草音符關愛有限公司</t>
    <phoneticPr fontId="6" type="noConversion"/>
  </si>
  <si>
    <t>IDE</t>
    <phoneticPr fontId="6" type="noConversion"/>
  </si>
  <si>
    <t>IRS</t>
    <phoneticPr fontId="6" type="noConversion"/>
  </si>
  <si>
    <t>基督教懷智服務處將軍澳綜合復康服務中心</t>
    <phoneticPr fontId="6" type="noConversion"/>
  </si>
  <si>
    <t>JCP</t>
    <phoneticPr fontId="6" type="noConversion"/>
  </si>
  <si>
    <t>香港弱智人士家長聯會</t>
    <phoneticPr fontId="6" type="noConversion"/>
  </si>
  <si>
    <t>KOS</t>
    <phoneticPr fontId="6" type="noConversion"/>
  </si>
  <si>
    <t>中華基督教會望覺堂啟愛學校</t>
    <phoneticPr fontId="6" type="noConversion"/>
  </si>
  <si>
    <r>
      <rPr>
        <sz val="11"/>
        <color indexed="8"/>
        <rFont val="細明體"/>
        <family val="3"/>
        <charset val="136"/>
      </rPr>
      <t>職業訓練局展亮技能發展中心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1"/>
        <color indexed="8"/>
        <rFont val="細明體"/>
        <family val="3"/>
        <charset val="136"/>
      </rPr>
      <t>觀塘</t>
    </r>
    <r>
      <rPr>
        <sz val="12"/>
        <color theme="1"/>
        <rFont val="新細明體"/>
        <family val="2"/>
        <charset val="136"/>
        <scheme val="minor"/>
      </rPr>
      <t>)</t>
    </r>
    <phoneticPr fontId="6" type="noConversion"/>
  </si>
  <si>
    <t>MRS</t>
    <phoneticPr fontId="6" type="noConversion"/>
  </si>
  <si>
    <t>天保民學校</t>
    <phoneticPr fontId="6" type="noConversion"/>
  </si>
  <si>
    <t>PHS</t>
    <phoneticPr fontId="6" type="noConversion"/>
  </si>
  <si>
    <t>匡智松嶺學校</t>
    <phoneticPr fontId="6" type="noConversion"/>
  </si>
  <si>
    <t>匡智松嶺綜合職業訓練中心</t>
    <phoneticPr fontId="6" type="noConversion"/>
  </si>
  <si>
    <t>路德會救主學校</t>
    <phoneticPr fontId="6" type="noConversion"/>
  </si>
  <si>
    <t>SPS</t>
    <phoneticPr fontId="6" type="noConversion"/>
  </si>
  <si>
    <t>沙田公立學校</t>
    <phoneticPr fontId="6" type="noConversion"/>
  </si>
  <si>
    <t>SWS</t>
    <phoneticPr fontId="6" type="noConversion"/>
  </si>
  <si>
    <t>救世軍石湖學校</t>
    <phoneticPr fontId="6" type="noConversion"/>
  </si>
  <si>
    <t>TMC</t>
    <phoneticPr fontId="6" type="noConversion"/>
  </si>
  <si>
    <r>
      <rPr>
        <sz val="11"/>
        <color indexed="8"/>
        <rFont val="細明體"/>
        <family val="3"/>
        <charset val="136"/>
      </rPr>
      <t>職業訓練局展亮技能發展中心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1"/>
        <color indexed="8"/>
        <rFont val="細明體"/>
        <family val="3"/>
        <charset val="136"/>
      </rPr>
      <t>屯門</t>
    </r>
    <r>
      <rPr>
        <sz val="12"/>
        <color theme="1"/>
        <rFont val="新細明體"/>
        <family val="2"/>
        <charset val="136"/>
        <scheme val="minor"/>
      </rPr>
      <t>)</t>
    </r>
    <phoneticPr fontId="6" type="noConversion"/>
  </si>
  <si>
    <t>匡智屯門晨曦學校</t>
    <phoneticPr fontId="6" type="noConversion"/>
  </si>
  <si>
    <t>TMM</t>
    <phoneticPr fontId="6" type="noConversion"/>
  </si>
  <si>
    <t>TNC</t>
    <phoneticPr fontId="6" type="noConversion"/>
  </si>
  <si>
    <t>思拔中心</t>
    <phoneticPr fontId="6" type="noConversion"/>
  </si>
  <si>
    <t>WCS</t>
    <phoneticPr fontId="6" type="noConversion"/>
  </si>
  <si>
    <t>基督教懷智服務處水泉澳中心及宿舍</t>
    <phoneticPr fontId="6" type="noConversion"/>
  </si>
  <si>
    <t>基督教懷智服務處美田綜合復康服務中心</t>
    <phoneticPr fontId="6" type="noConversion"/>
  </si>
  <si>
    <t>WJW</t>
    <phoneticPr fontId="6" type="noConversion"/>
  </si>
  <si>
    <t>基督教懷智服務處賀屏工場/賀屏宿舍</t>
    <phoneticPr fontId="6" type="noConversion"/>
  </si>
  <si>
    <t>基督教懷智服務處元朗地區支援中心</t>
    <phoneticPr fontId="6" type="noConversion"/>
  </si>
  <si>
    <t>WMS</t>
    <phoneticPr fontId="6" type="noConversion"/>
  </si>
  <si>
    <t>WNS</t>
    <phoneticPr fontId="6" type="noConversion"/>
  </si>
  <si>
    <t>基督教懷智服務處南山中心</t>
    <phoneticPr fontId="6" type="noConversion"/>
  </si>
  <si>
    <t>ZLS</t>
    <phoneticPr fontId="6" type="noConversion"/>
  </si>
  <si>
    <t>智龍游泳會</t>
    <phoneticPr fontId="6" type="noConversion"/>
  </si>
  <si>
    <t>SOF</t>
    <phoneticPr fontId="1" type="noConversion"/>
  </si>
  <si>
    <t>雙打</t>
  </si>
  <si>
    <t>雙打</t>
    <phoneticPr fontId="1" type="noConversion"/>
  </si>
  <si>
    <t>報名1</t>
    <phoneticPr fontId="1" type="noConversion"/>
  </si>
  <si>
    <r>
      <rPr>
        <sz val="14"/>
        <color theme="1"/>
        <rFont val="微軟正黑體"/>
        <family val="2"/>
        <charset val="136"/>
      </rPr>
      <t>報名</t>
    </r>
    <r>
      <rPr>
        <sz val="14"/>
        <color theme="1"/>
        <rFont val="Arial Narrow"/>
        <family val="2"/>
      </rPr>
      <t>2</t>
    </r>
    <r>
      <rPr>
        <sz val="14"/>
        <color theme="1"/>
        <rFont val="微軟正黑體"/>
        <family val="2"/>
        <charset val="136"/>
      </rPr>
      <t>所屬隊伍</t>
    </r>
    <r>
      <rPr>
        <sz val="14"/>
        <color theme="1"/>
        <rFont val="Arial Narrow"/>
        <family val="2"/>
      </rPr>
      <t xml:space="preserve">            (</t>
    </r>
    <r>
      <rPr>
        <sz val="14"/>
        <color theme="1"/>
        <rFont val="微軟正黑體"/>
        <family val="2"/>
        <charset val="136"/>
      </rPr>
      <t>如適用</t>
    </r>
    <r>
      <rPr>
        <sz val="14"/>
        <color theme="1"/>
        <rFont val="Arial Narrow"/>
        <family val="2"/>
      </rPr>
      <t>)</t>
    </r>
    <phoneticPr fontId="1" type="noConversion"/>
  </si>
  <si>
    <t>E</t>
    <phoneticPr fontId="1" type="noConversion"/>
  </si>
  <si>
    <r>
      <rPr>
        <sz val="14"/>
        <color theme="1"/>
        <rFont val="細明體"/>
        <family val="3"/>
        <charset val="136"/>
      </rPr>
      <t>報名</t>
    </r>
    <r>
      <rPr>
        <sz val="14"/>
        <color theme="1"/>
        <rFont val="Arial Narrow"/>
        <family val="2"/>
      </rPr>
      <t>2</t>
    </r>
    <phoneticPr fontId="1" type="noConversion"/>
  </si>
  <si>
    <t>單打</t>
  </si>
  <si>
    <t>單打</t>
    <phoneticPr fontId="1" type="noConversion"/>
  </si>
  <si>
    <t>融合雙打</t>
  </si>
  <si>
    <r>
      <rPr>
        <sz val="14"/>
        <color theme="1"/>
        <rFont val="微軟正黑體"/>
        <family val="2"/>
        <charset val="136"/>
      </rPr>
      <t>報名</t>
    </r>
    <r>
      <rPr>
        <sz val="14"/>
        <color theme="1"/>
        <rFont val="Arial Narrow"/>
        <family val="2"/>
      </rPr>
      <t>1</t>
    </r>
    <r>
      <rPr>
        <sz val="14"/>
        <color theme="1"/>
        <rFont val="微軟正黑體"/>
        <family val="2"/>
        <charset val="136"/>
      </rPr>
      <t>所屬隊伍</t>
    </r>
    <r>
      <rPr>
        <sz val="14"/>
        <color theme="1"/>
        <rFont val="Arial Narrow"/>
        <family val="2"/>
      </rPr>
      <t>(</t>
    </r>
    <r>
      <rPr>
        <sz val="14"/>
        <color theme="1"/>
        <rFont val="微軟正黑體"/>
        <family val="2"/>
        <charset val="136"/>
      </rPr>
      <t>如適用</t>
    </r>
    <r>
      <rPr>
        <sz val="14"/>
        <color theme="1"/>
        <rFont val="Arial Narrow"/>
        <family val="2"/>
      </rPr>
      <t>)</t>
    </r>
    <phoneticPr fontId="1" type="noConversion"/>
  </si>
  <si>
    <t>融合混合雙打</t>
    <phoneticPr fontId="1" type="noConversion"/>
  </si>
  <si>
    <t>第五十屆香港特殊奧運會乒乓球比賽報名表(單項)</t>
    <phoneticPr fontId="1" type="noConversion"/>
  </si>
  <si>
    <t>個人技術賽</t>
    <phoneticPr fontId="1" type="noConversion"/>
  </si>
  <si>
    <t>報名項目</t>
    <phoneticPr fontId="1" type="noConversion"/>
  </si>
  <si>
    <t>個人技術賽</t>
    <phoneticPr fontId="1" type="noConversion"/>
  </si>
  <si>
    <t>第五十屆香港特殊奧運會乒乓球比賽報名表(個人技術賽)</t>
    <phoneticPr fontId="1" type="noConversion"/>
  </si>
  <si>
    <t>SOF</t>
    <phoneticPr fontId="1" type="noConversion"/>
  </si>
  <si>
    <t>附件5</t>
    <phoneticPr fontId="1" type="noConversion"/>
  </si>
  <si>
    <r>
      <t>(</t>
    </r>
    <r>
      <rPr>
        <sz val="14"/>
        <rFont val="細明體"/>
        <family val="3"/>
        <charset val="136"/>
      </rPr>
      <t>請填上機構代號</t>
    </r>
    <r>
      <rPr>
        <sz val="14"/>
        <rFont val="Arial Narrow"/>
        <family val="2"/>
      </rPr>
      <t xml:space="preserve">, </t>
    </r>
    <r>
      <rPr>
        <sz val="14"/>
        <rFont val="細明體"/>
        <family val="3"/>
        <charset val="136"/>
      </rPr>
      <t>機構名稱將自動填寫</t>
    </r>
    <r>
      <rPr>
        <sz val="14"/>
        <rFont val="Arial Narrow"/>
        <family val="2"/>
      </rPr>
      <t>)</t>
    </r>
    <phoneticPr fontId="1" type="noConversion"/>
  </si>
  <si>
    <t>個人技術賽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</si>
</sst>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mm:ss.00"/>
    <numFmt numFmtId="178" formatCode="dd\-mm\-yyyy"/>
  </numFmts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indexed="8"/>
      <name val="細明體"/>
      <family val="3"/>
      <charset val="136"/>
    </font>
    <font>
      <sz val="9"/>
      <name val="細明體"/>
      <family val="3"/>
      <charset val="136"/>
    </font>
    <font>
      <sz val="11"/>
      <color theme="1"/>
      <name val="新細明體"/>
      <family val="2"/>
      <charset val="136"/>
    </font>
    <font>
      <sz val="14"/>
      <name val="Arial Narrow"/>
      <family val="2"/>
    </font>
    <font>
      <sz val="14"/>
      <name val="微軟正黑體"/>
      <family val="2"/>
      <charset val="136"/>
    </font>
    <font>
      <sz val="14"/>
      <color rgb="FFFF0000"/>
      <name val="Arial Narrow"/>
      <family val="2"/>
    </font>
    <font>
      <sz val="14"/>
      <color theme="1"/>
      <name val="Arial Narrow"/>
      <family val="2"/>
    </font>
    <font>
      <sz val="14"/>
      <color theme="1"/>
      <name val="微軟正黑體"/>
      <family val="2"/>
      <charset val="136"/>
    </font>
    <font>
      <sz val="14"/>
      <name val="細明體"/>
      <family val="3"/>
      <charset val="136"/>
    </font>
    <font>
      <sz val="11"/>
      <name val="微軟正黑體"/>
      <family val="2"/>
      <charset val="136"/>
    </font>
    <font>
      <sz val="14"/>
      <color theme="1"/>
      <name val="細明體"/>
      <family val="3"/>
      <charset val="136"/>
    </font>
    <font>
      <sz val="14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 applyProtection="1"/>
    <xf numFmtId="0" fontId="5" fillId="0" borderId="0" xfId="0" applyFont="1" applyFill="1" applyAlignment="1" applyProtection="1"/>
    <xf numFmtId="0" fontId="7" fillId="0" borderId="0" xfId="0" applyFont="1">
      <alignment vertical="center"/>
    </xf>
    <xf numFmtId="0" fontId="8" fillId="0" borderId="0" xfId="0" applyFont="1" applyProtection="1">
      <alignment vertical="center"/>
    </xf>
    <xf numFmtId="14" fontId="8" fillId="0" borderId="0" xfId="0" applyNumberFormat="1" applyFont="1" applyProtection="1">
      <alignment vertical="center"/>
    </xf>
    <xf numFmtId="14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6" fontId="10" fillId="0" borderId="0" xfId="0" applyNumberFormat="1" applyFont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left" vertical="center"/>
    </xf>
    <xf numFmtId="177" fontId="11" fillId="0" borderId="0" xfId="0" applyNumberFormat="1" applyFont="1" applyProtection="1">
      <alignment vertical="center"/>
    </xf>
    <xf numFmtId="176" fontId="11" fillId="0" borderId="0" xfId="0" applyNumberFormat="1" applyFo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center" vertical="center"/>
    </xf>
    <xf numFmtId="177" fontId="11" fillId="0" borderId="0" xfId="0" applyNumberFormat="1" applyFont="1" applyAlignment="1" applyProtection="1">
      <alignment vertical="center" wrapText="1"/>
    </xf>
    <xf numFmtId="176" fontId="11" fillId="0" borderId="0" xfId="0" applyNumberFormat="1" applyFont="1" applyAlignment="1" applyProtection="1">
      <alignment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0" xfId="0" applyFont="1" applyFill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14" fontId="11" fillId="0" borderId="0" xfId="0" applyNumberFormat="1" applyFont="1" applyAlignment="1" applyProtection="1">
      <alignment horizontal="center" vertical="center"/>
    </xf>
    <xf numFmtId="176" fontId="11" fillId="0" borderId="0" xfId="0" applyNumberFormat="1" applyFont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4" fontId="12" fillId="0" borderId="5" xfId="0" applyNumberFormat="1" applyFont="1" applyBorder="1" applyAlignment="1" applyProtection="1">
      <alignment horizontal="center" vertical="center" wrapText="1"/>
    </xf>
    <xf numFmtId="178" fontId="11" fillId="0" borderId="6" xfId="0" applyNumberFormat="1" applyFont="1" applyBorder="1" applyAlignment="1" applyProtection="1">
      <alignment horizontal="center" vertical="center"/>
    </xf>
    <xf numFmtId="178" fontId="11" fillId="0" borderId="4" xfId="0" applyNumberFormat="1" applyFont="1" applyBorder="1" applyAlignment="1" applyProtection="1">
      <alignment horizontal="center" vertical="center"/>
    </xf>
    <xf numFmtId="178" fontId="11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6" xfId="0" applyNumberFormat="1" applyFont="1" applyBorder="1" applyAlignment="1" applyProtection="1">
      <alignment horizontal="center" vertical="center"/>
    </xf>
    <xf numFmtId="0" fontId="11" fillId="0" borderId="4" xfId="0" quotePrefix="1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2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center" vertical="top" wrapText="1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1" fontId="11" fillId="0" borderId="4" xfId="0" applyNumberFormat="1" applyFont="1" applyFill="1" applyBorder="1" applyAlignment="1" applyProtection="1">
      <alignment horizontal="center" vertical="center"/>
    </xf>
    <xf numFmtId="14" fontId="16" fillId="0" borderId="0" xfId="0" applyNumberFormat="1" applyFont="1" applyProtection="1">
      <alignment vertical="center"/>
    </xf>
    <xf numFmtId="178" fontId="11" fillId="2" borderId="6" xfId="0" applyNumberFormat="1" applyFont="1" applyFill="1" applyBorder="1" applyAlignment="1" applyProtection="1">
      <alignment horizontal="center" vertical="center"/>
    </xf>
    <xf numFmtId="178" fontId="11" fillId="2" borderId="4" xfId="0" applyNumberFormat="1" applyFont="1" applyFill="1" applyBorder="1" applyAlignment="1" applyProtection="1">
      <alignment horizontal="center" vertical="center"/>
    </xf>
    <xf numFmtId="14" fontId="11" fillId="2" borderId="0" xfId="0" applyNumberFormat="1" applyFont="1" applyFill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</cellXfs>
  <cellStyles count="1">
    <cellStyle name="一般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zoomScale="70" zoomScaleNormal="70" workbookViewId="0">
      <selection activeCell="F30" sqref="F30"/>
    </sheetView>
  </sheetViews>
  <sheetFormatPr defaultRowHeight="18" x14ac:dyDescent="0.25"/>
  <cols>
    <col min="1" max="1" width="3.25" style="14" customWidth="1"/>
    <col min="2" max="2" width="27.625" style="14" customWidth="1"/>
    <col min="3" max="3" width="17.125" style="14" customWidth="1"/>
    <col min="4" max="4" width="21.75" style="14" customWidth="1"/>
    <col min="5" max="5" width="9.25" style="37" bestFit="1" customWidth="1"/>
    <col min="6" max="6" width="13" style="37" bestFit="1" customWidth="1"/>
    <col min="7" max="7" width="20.125" style="38" customWidth="1"/>
    <col min="8" max="8" width="13" style="15" bestFit="1" customWidth="1"/>
    <col min="9" max="9" width="17.5" style="15" customWidth="1"/>
    <col min="10" max="10" width="21.5" style="15" customWidth="1"/>
    <col min="11" max="11" width="20.875" style="15" customWidth="1"/>
    <col min="12" max="12" width="25" style="16" customWidth="1"/>
    <col min="13" max="13" width="19.75" style="17" customWidth="1"/>
    <col min="14" max="14" width="20.875" style="15" customWidth="1"/>
    <col min="15" max="15" width="25" style="16" customWidth="1"/>
    <col min="16" max="16" width="19.75" style="17" customWidth="1"/>
    <col min="17" max="17" width="17.75" style="14" customWidth="1"/>
    <col min="18" max="18" width="20.875" style="15" customWidth="1"/>
    <col min="19" max="19" width="25" style="16" customWidth="1"/>
    <col min="20" max="20" width="19.75" style="17" customWidth="1"/>
    <col min="21" max="21" width="18.125" style="14" customWidth="1"/>
    <col min="22" max="16384" width="9" style="14"/>
  </cols>
  <sheetData>
    <row r="1" spans="1:20" ht="18.75" x14ac:dyDescent="0.25">
      <c r="B1" s="52" t="s">
        <v>436</v>
      </c>
      <c r="C1" s="8"/>
      <c r="D1" s="9"/>
      <c r="E1" s="10"/>
      <c r="F1" s="10"/>
      <c r="G1" s="11"/>
      <c r="H1" s="12"/>
      <c r="I1" s="12"/>
      <c r="J1" s="12"/>
      <c r="K1" s="12"/>
    </row>
    <row r="2" spans="1:20" ht="19.5" x14ac:dyDescent="0.25">
      <c r="B2" s="8" t="s">
        <v>335</v>
      </c>
      <c r="C2" s="64" t="s">
        <v>437</v>
      </c>
      <c r="D2" s="64"/>
      <c r="E2" s="64"/>
      <c r="F2" s="67" t="s">
        <v>439</v>
      </c>
      <c r="G2" s="67"/>
      <c r="H2" s="67"/>
      <c r="I2" s="12"/>
      <c r="J2" s="12"/>
      <c r="K2" s="66" t="s">
        <v>438</v>
      </c>
    </row>
    <row r="3" spans="1:20" ht="18.75" x14ac:dyDescent="0.25">
      <c r="B3" s="8" t="s">
        <v>336</v>
      </c>
      <c r="C3" s="65" t="str">
        <f>VLOOKUP(C2,工作表4!$A$2:$B$157, 2, FALSE)</f>
        <v>特奧之友</v>
      </c>
      <c r="D3" s="65"/>
      <c r="E3" s="65"/>
      <c r="F3" s="18"/>
      <c r="G3" s="19"/>
      <c r="H3" s="20"/>
      <c r="I3" s="12"/>
      <c r="J3" s="12"/>
      <c r="K3" s="12"/>
    </row>
    <row r="4" spans="1:20" ht="18.75" x14ac:dyDescent="0.25">
      <c r="B4" s="21" t="s">
        <v>337</v>
      </c>
      <c r="C4" s="22">
        <f>COUNTIF(B19:B54, "運動員")</f>
        <v>0</v>
      </c>
      <c r="D4" s="23"/>
      <c r="E4" s="23"/>
      <c r="F4" s="19"/>
      <c r="G4" s="19"/>
      <c r="H4" s="20"/>
      <c r="I4" s="12"/>
      <c r="J4" s="12"/>
      <c r="K4" s="12"/>
    </row>
    <row r="5" spans="1:20" ht="18.75" x14ac:dyDescent="0.25">
      <c r="B5" s="19" t="s">
        <v>338</v>
      </c>
      <c r="C5" s="18">
        <f>COUNTIF(E19:E54, "男")</f>
        <v>0</v>
      </c>
      <c r="D5" s="19"/>
      <c r="E5" s="19"/>
      <c r="F5" s="19"/>
      <c r="G5" s="19"/>
      <c r="H5" s="20"/>
      <c r="I5" s="12"/>
      <c r="J5" s="12"/>
      <c r="K5" s="12"/>
    </row>
    <row r="6" spans="1:20" ht="18.75" x14ac:dyDescent="0.25">
      <c r="B6" s="19" t="s">
        <v>339</v>
      </c>
      <c r="C6" s="18">
        <f>COUNTIF(E19:E54, "女")</f>
        <v>0</v>
      </c>
      <c r="D6" s="19"/>
      <c r="E6" s="19"/>
      <c r="F6" s="19"/>
      <c r="G6" s="19"/>
      <c r="H6" s="20"/>
      <c r="I6" s="12"/>
      <c r="J6" s="12"/>
      <c r="K6" s="12"/>
    </row>
    <row r="7" spans="1:20" ht="18.75" x14ac:dyDescent="0.25">
      <c r="B7" s="19" t="s">
        <v>340</v>
      </c>
      <c r="C7" s="18">
        <f>COUNTIF(J19:J54, "輕")</f>
        <v>0</v>
      </c>
      <c r="D7" s="19"/>
      <c r="E7" s="19"/>
      <c r="F7" s="19"/>
      <c r="G7" s="19"/>
      <c r="H7" s="20"/>
      <c r="I7" s="12"/>
      <c r="J7" s="12"/>
      <c r="K7" s="12"/>
    </row>
    <row r="8" spans="1:20" ht="18.75" x14ac:dyDescent="0.25">
      <c r="B8" s="19" t="s">
        <v>341</v>
      </c>
      <c r="C8" s="18">
        <f>COUNTIF(J19:J54, "中")</f>
        <v>0</v>
      </c>
      <c r="D8" s="19"/>
      <c r="E8" s="19"/>
      <c r="F8" s="19"/>
      <c r="G8" s="19"/>
      <c r="H8" s="20"/>
      <c r="I8" s="12"/>
      <c r="J8" s="12"/>
      <c r="K8" s="12"/>
    </row>
    <row r="9" spans="1:20" ht="18.75" x14ac:dyDescent="0.25">
      <c r="B9" s="19" t="s">
        <v>342</v>
      </c>
      <c r="C9" s="18">
        <f>COUNTIF(J19:J54, "嚴")</f>
        <v>0</v>
      </c>
      <c r="D9" s="19"/>
      <c r="E9" s="19"/>
      <c r="F9" s="19"/>
      <c r="G9" s="19"/>
      <c r="H9" s="20"/>
      <c r="I9" s="12"/>
      <c r="J9" s="12"/>
      <c r="K9" s="12"/>
    </row>
    <row r="10" spans="1:20" ht="18.75" x14ac:dyDescent="0.25">
      <c r="B10" s="8" t="s">
        <v>343</v>
      </c>
      <c r="C10" s="18">
        <f>COUNTIF(B19:B54, "融合伙伴")</f>
        <v>0</v>
      </c>
      <c r="D10" s="19"/>
      <c r="E10" s="19"/>
      <c r="F10" s="19"/>
      <c r="G10" s="19"/>
      <c r="H10" s="20"/>
      <c r="I10" s="12"/>
      <c r="J10" s="12"/>
      <c r="K10" s="12"/>
    </row>
    <row r="11" spans="1:20" ht="21.75" customHeight="1" x14ac:dyDescent="0.25">
      <c r="B11" s="52"/>
      <c r="C11" s="20"/>
      <c r="D11" s="24"/>
      <c r="E11" s="20"/>
      <c r="F11" s="24"/>
      <c r="G11" s="20"/>
      <c r="K11" s="20"/>
      <c r="M11" s="25"/>
      <c r="P11" s="25"/>
      <c r="T11" s="25"/>
    </row>
    <row r="12" spans="1:20" ht="18.75" x14ac:dyDescent="0.25">
      <c r="B12" s="52"/>
      <c r="C12" s="20"/>
      <c r="D12" s="24"/>
      <c r="E12" s="20"/>
      <c r="F12" s="53"/>
      <c r="G12" s="20"/>
      <c r="H12" s="24" t="s">
        <v>433</v>
      </c>
      <c r="I12" s="20">
        <f>SUM(COUNTIFS(K19:K43, "個人技術賽"))</f>
        <v>0</v>
      </c>
      <c r="J12" s="26"/>
      <c r="K12" s="27"/>
      <c r="M12" s="25"/>
      <c r="P12" s="25"/>
      <c r="T12" s="25"/>
    </row>
    <row r="13" spans="1:20" ht="38.25" thickBot="1" x14ac:dyDescent="0.3">
      <c r="B13" s="28" t="s">
        <v>344</v>
      </c>
      <c r="C13" s="28" t="s">
        <v>345</v>
      </c>
      <c r="D13" s="28" t="s">
        <v>346</v>
      </c>
      <c r="E13" s="28" t="s">
        <v>347</v>
      </c>
      <c r="F13" s="28" t="s">
        <v>348</v>
      </c>
      <c r="G13" s="41" t="s">
        <v>364</v>
      </c>
      <c r="H13" s="28" t="s">
        <v>349</v>
      </c>
      <c r="I13" s="28" t="s">
        <v>350</v>
      </c>
      <c r="J13" s="28" t="s">
        <v>351</v>
      </c>
      <c r="K13" s="63" t="s">
        <v>434</v>
      </c>
      <c r="L13" s="29"/>
      <c r="M13" s="30"/>
      <c r="O13" s="29"/>
      <c r="P13" s="30"/>
      <c r="S13" s="29"/>
      <c r="T13" s="30"/>
    </row>
    <row r="14" spans="1:20" ht="19.5" thickTop="1" x14ac:dyDescent="0.25">
      <c r="A14" s="51" t="s">
        <v>368</v>
      </c>
      <c r="B14" s="31" t="s">
        <v>352</v>
      </c>
      <c r="C14" s="31" t="s">
        <v>353</v>
      </c>
      <c r="D14" s="31" t="s">
        <v>20</v>
      </c>
      <c r="E14" s="31" t="s">
        <v>354</v>
      </c>
      <c r="F14" s="31" t="s">
        <v>327</v>
      </c>
      <c r="G14" s="42">
        <v>42314</v>
      </c>
      <c r="H14" s="31">
        <f>IF(G14 &gt;0,DATEDIF(G14, 工作表3!$B$2, "Y"),"")</f>
        <v>9</v>
      </c>
      <c r="I14" s="31" t="str">
        <f t="shared" ref="I14:I68" si="0">IF(H14="","",IF(AND(H14&gt;=8,H14&lt;=11),"8-11",
  IF(AND(H14&gt;=12,H14&lt;=15),"12-15",
    IF(AND(H14&gt;=16,H14&lt;=21),"16-21",
      IF(AND(H14&gt;=22,H14&lt;=29),"22-29",
        IF(H14&gt;=30,"30或以上",""))))))</f>
        <v>8-11</v>
      </c>
      <c r="J14" s="46" t="s">
        <v>355</v>
      </c>
      <c r="K14" s="47" t="s">
        <v>440</v>
      </c>
      <c r="M14" s="16"/>
      <c r="P14" s="16"/>
      <c r="T14" s="16"/>
    </row>
    <row r="15" spans="1:20" ht="18.75" x14ac:dyDescent="0.25">
      <c r="A15" s="51" t="s">
        <v>368</v>
      </c>
      <c r="B15" s="32" t="s">
        <v>352</v>
      </c>
      <c r="C15" s="32" t="s">
        <v>357</v>
      </c>
      <c r="D15" s="32" t="s">
        <v>367</v>
      </c>
      <c r="E15" s="32" t="s">
        <v>358</v>
      </c>
      <c r="F15" s="32" t="s">
        <v>359</v>
      </c>
      <c r="G15" s="43">
        <v>40121</v>
      </c>
      <c r="H15" s="32">
        <f>IF(G15 &gt;0,DATEDIF(G15, 工作表3!$B$2, "Y"),"")</f>
        <v>15</v>
      </c>
      <c r="I15" s="32" t="str">
        <f t="shared" si="0"/>
        <v>12-15</v>
      </c>
      <c r="J15" s="32" t="s">
        <v>369</v>
      </c>
      <c r="K15" s="47" t="s">
        <v>440</v>
      </c>
      <c r="L15" s="59">
        <v>46101</v>
      </c>
      <c r="M15" s="16"/>
      <c r="P15" s="16"/>
      <c r="T15" s="16"/>
    </row>
    <row r="16" spans="1:20" ht="18.75" x14ac:dyDescent="0.25">
      <c r="A16" s="51" t="s">
        <v>368</v>
      </c>
      <c r="B16" s="32" t="s">
        <v>352</v>
      </c>
      <c r="C16" s="32" t="s">
        <v>361</v>
      </c>
      <c r="D16" s="48" t="s">
        <v>332</v>
      </c>
      <c r="E16" s="32" t="s">
        <v>358</v>
      </c>
      <c r="F16" s="32" t="s">
        <v>359</v>
      </c>
      <c r="G16" s="43">
        <v>43016</v>
      </c>
      <c r="H16" s="32">
        <f>IF(G16 &gt;0,DATEDIF(G16, 工作表3!$B$2, "Y"),"")</f>
        <v>8</v>
      </c>
      <c r="I16" s="32" t="str">
        <f t="shared" si="0"/>
        <v>8-11</v>
      </c>
      <c r="J16" s="32" t="s">
        <v>360</v>
      </c>
      <c r="K16" s="47" t="s">
        <v>440</v>
      </c>
      <c r="M16" s="16"/>
      <c r="P16" s="16"/>
      <c r="T16" s="16"/>
    </row>
    <row r="17" spans="1:20" ht="18.75" x14ac:dyDescent="0.25">
      <c r="A17" s="51" t="s">
        <v>368</v>
      </c>
      <c r="B17" s="32" t="s">
        <v>352</v>
      </c>
      <c r="C17" s="32" t="s">
        <v>362</v>
      </c>
      <c r="D17" s="48" t="s">
        <v>332</v>
      </c>
      <c r="E17" s="32" t="s">
        <v>354</v>
      </c>
      <c r="F17" s="32" t="s">
        <v>359</v>
      </c>
      <c r="G17" s="43">
        <v>40272</v>
      </c>
      <c r="H17" s="32">
        <f>IF(G17 &gt;0,DATEDIF(G17, 工作表3!$B$2, "Y"),"")</f>
        <v>15</v>
      </c>
      <c r="I17" s="32" t="str">
        <f t="shared" si="0"/>
        <v>12-15</v>
      </c>
      <c r="J17" s="32" t="s">
        <v>355</v>
      </c>
      <c r="K17" s="47" t="s">
        <v>440</v>
      </c>
      <c r="M17" s="16"/>
      <c r="P17" s="16"/>
      <c r="T17" s="16"/>
    </row>
    <row r="18" spans="1:20" ht="18.75" x14ac:dyDescent="0.25">
      <c r="A18" s="51" t="s">
        <v>368</v>
      </c>
      <c r="B18" s="32" t="s">
        <v>363</v>
      </c>
      <c r="C18" s="49" t="s">
        <v>366</v>
      </c>
      <c r="D18" s="32" t="s">
        <v>332</v>
      </c>
      <c r="E18" s="32" t="s">
        <v>354</v>
      </c>
      <c r="F18" s="32" t="s">
        <v>359</v>
      </c>
      <c r="G18" s="43">
        <v>29346</v>
      </c>
      <c r="H18" s="32">
        <f>IF(G18 &gt;0,DATEDIF(G18, 工作表3!$B$2, "Y"),"")</f>
        <v>45</v>
      </c>
      <c r="I18" s="32" t="str">
        <f t="shared" si="0"/>
        <v>30或以上</v>
      </c>
      <c r="J18" s="32" t="s">
        <v>356</v>
      </c>
      <c r="K18" s="47" t="s">
        <v>440</v>
      </c>
      <c r="M18" s="16"/>
      <c r="P18" s="16"/>
      <c r="T18" s="16"/>
    </row>
    <row r="19" spans="1:20" ht="24.95" customHeight="1" x14ac:dyDescent="0.25">
      <c r="A19" s="14">
        <v>1</v>
      </c>
      <c r="B19" s="40"/>
      <c r="C19" s="40"/>
      <c r="D19" s="40"/>
      <c r="E19" s="40"/>
      <c r="F19" s="40"/>
      <c r="G19" s="60"/>
      <c r="H19" s="58" t="str">
        <f t="shared" ref="H19:H22" si="1">IF(G19="","",
  YEAR($L$15) - YEAR(G19)
  - IF(OR(MONTH($L$15)&gt;MONTH(G19), AND(MONTH($L$15)=MONTH(G19), DAY($L$15)&gt;=DAY(G19))), 0, 1)
)</f>
        <v/>
      </c>
      <c r="I19" s="50" t="str">
        <f t="shared" si="0"/>
        <v/>
      </c>
      <c r="J19" s="40"/>
      <c r="K19" s="47"/>
    </row>
    <row r="20" spans="1:20" ht="24.95" customHeight="1" x14ac:dyDescent="0.25">
      <c r="A20" s="14">
        <v>2</v>
      </c>
      <c r="B20" s="40"/>
      <c r="C20" s="40"/>
      <c r="D20" s="40"/>
      <c r="E20" s="40"/>
      <c r="F20" s="40"/>
      <c r="G20" s="44"/>
      <c r="H20" s="58" t="str">
        <f t="shared" si="1"/>
        <v/>
      </c>
      <c r="I20" s="50" t="str">
        <f t="shared" si="0"/>
        <v/>
      </c>
      <c r="J20" s="40"/>
      <c r="K20" s="47"/>
    </row>
    <row r="21" spans="1:20" ht="24.95" customHeight="1" x14ac:dyDescent="0.25">
      <c r="A21" s="14">
        <v>3</v>
      </c>
      <c r="B21" s="40"/>
      <c r="C21" s="40"/>
      <c r="D21" s="40"/>
      <c r="E21" s="40"/>
      <c r="F21" s="40"/>
      <c r="G21" s="44"/>
      <c r="H21" s="58" t="str">
        <f t="shared" si="1"/>
        <v/>
      </c>
      <c r="I21" s="50" t="str">
        <f t="shared" si="0"/>
        <v/>
      </c>
      <c r="J21" s="40"/>
      <c r="K21" s="47"/>
    </row>
    <row r="22" spans="1:20" ht="24.95" customHeight="1" x14ac:dyDescent="0.25">
      <c r="A22" s="14">
        <v>4</v>
      </c>
      <c r="B22" s="40"/>
      <c r="C22" s="40"/>
      <c r="D22" s="40"/>
      <c r="E22" s="40"/>
      <c r="F22" s="40"/>
      <c r="G22" s="44"/>
      <c r="H22" s="58" t="str">
        <f t="shared" si="1"/>
        <v/>
      </c>
      <c r="I22" s="50" t="str">
        <f t="shared" si="0"/>
        <v/>
      </c>
      <c r="J22" s="40"/>
      <c r="K22" s="47"/>
    </row>
    <row r="23" spans="1:20" ht="24.95" customHeight="1" x14ac:dyDescent="0.25">
      <c r="A23" s="14">
        <v>5</v>
      </c>
      <c r="B23" s="40"/>
      <c r="C23" s="40"/>
      <c r="D23" s="40"/>
      <c r="E23" s="40"/>
      <c r="F23" s="40"/>
      <c r="G23" s="62"/>
      <c r="H23" s="58" t="str">
        <f>IF(G23="","",
  YEAR($L$15) - YEAR(G23)
  - IF(OR(MONTH($L$15)&gt;MONTH(G23), AND(MONTH($L$15)=MONTH(G23), DAY($L$15)&gt;=DAY(G23))), 0, 1)
)</f>
        <v/>
      </c>
      <c r="I23" s="50" t="str">
        <f t="shared" si="0"/>
        <v/>
      </c>
      <c r="J23" s="40"/>
      <c r="K23" s="47"/>
    </row>
    <row r="24" spans="1:20" ht="24.95" customHeight="1" x14ac:dyDescent="0.25">
      <c r="A24" s="14">
        <v>6</v>
      </c>
      <c r="B24" s="40"/>
      <c r="C24" s="40"/>
      <c r="D24" s="40"/>
      <c r="E24" s="40"/>
      <c r="F24" s="40"/>
      <c r="G24" s="61"/>
      <c r="H24" s="58" t="str">
        <f t="shared" ref="H24:H68" si="2">IF(G24="","",
  YEAR($L$15) - YEAR(G24)
  - IF(OR(MONTH($L$15)&gt;MONTH(G24), AND(MONTH($L$15)=MONTH(G24), DAY($L$15)&gt;=DAY(G24))), 0, 1)
)</f>
        <v/>
      </c>
      <c r="I24" s="50" t="str">
        <f t="shared" si="0"/>
        <v/>
      </c>
      <c r="J24" s="40"/>
      <c r="K24" s="47"/>
    </row>
    <row r="25" spans="1:20" ht="24.95" customHeight="1" x14ac:dyDescent="0.25">
      <c r="A25" s="14">
        <v>7</v>
      </c>
      <c r="B25" s="40"/>
      <c r="C25" s="40"/>
      <c r="D25" s="40"/>
      <c r="E25" s="40"/>
      <c r="F25" s="40"/>
      <c r="G25" s="44"/>
      <c r="H25" s="58" t="str">
        <f t="shared" si="2"/>
        <v/>
      </c>
      <c r="I25" s="50" t="str">
        <f t="shared" si="0"/>
        <v/>
      </c>
      <c r="J25" s="40"/>
      <c r="K25" s="47"/>
    </row>
    <row r="26" spans="1:20" ht="24.95" customHeight="1" x14ac:dyDescent="0.25">
      <c r="A26" s="14">
        <v>8</v>
      </c>
      <c r="B26" s="40"/>
      <c r="C26" s="40"/>
      <c r="D26" s="40"/>
      <c r="E26" s="40"/>
      <c r="F26" s="40"/>
      <c r="G26" s="44"/>
      <c r="H26" s="58" t="str">
        <f t="shared" si="2"/>
        <v/>
      </c>
      <c r="I26" s="50" t="str">
        <f t="shared" si="0"/>
        <v/>
      </c>
      <c r="J26" s="40"/>
      <c r="K26" s="47"/>
    </row>
    <row r="27" spans="1:20" ht="24.95" customHeight="1" x14ac:dyDescent="0.25">
      <c r="A27" s="14">
        <v>9</v>
      </c>
      <c r="B27" s="40"/>
      <c r="C27" s="40"/>
      <c r="D27" s="40"/>
      <c r="E27" s="40"/>
      <c r="F27" s="40"/>
      <c r="G27" s="44"/>
      <c r="H27" s="58" t="str">
        <f t="shared" si="2"/>
        <v/>
      </c>
      <c r="I27" s="50" t="str">
        <f t="shared" si="0"/>
        <v/>
      </c>
      <c r="J27" s="40"/>
      <c r="K27" s="47"/>
    </row>
    <row r="28" spans="1:20" ht="24.95" customHeight="1" x14ac:dyDescent="0.25">
      <c r="A28" s="14">
        <v>10</v>
      </c>
      <c r="B28" s="40"/>
      <c r="C28" s="40"/>
      <c r="D28" s="40"/>
      <c r="E28" s="40"/>
      <c r="F28" s="40"/>
      <c r="G28" s="44"/>
      <c r="H28" s="58" t="str">
        <f t="shared" si="2"/>
        <v/>
      </c>
      <c r="I28" s="50" t="str">
        <f t="shared" si="0"/>
        <v/>
      </c>
      <c r="J28" s="40"/>
      <c r="K28" s="47"/>
    </row>
    <row r="29" spans="1:20" ht="24.95" customHeight="1" x14ac:dyDescent="0.25">
      <c r="A29" s="14">
        <v>11</v>
      </c>
      <c r="B29" s="40"/>
      <c r="C29" s="40"/>
      <c r="D29" s="40"/>
      <c r="E29" s="40"/>
      <c r="F29" s="40"/>
      <c r="G29" s="44"/>
      <c r="H29" s="58" t="str">
        <f t="shared" si="2"/>
        <v/>
      </c>
      <c r="I29" s="50" t="str">
        <f t="shared" si="0"/>
        <v/>
      </c>
      <c r="J29" s="40"/>
      <c r="K29" s="47"/>
      <c r="L29" s="14"/>
      <c r="M29" s="14"/>
      <c r="N29" s="14"/>
      <c r="O29" s="14"/>
      <c r="P29" s="14"/>
      <c r="R29" s="14"/>
      <c r="S29" s="14"/>
      <c r="T29" s="14"/>
    </row>
    <row r="30" spans="1:20" ht="24.95" customHeight="1" x14ac:dyDescent="0.25">
      <c r="A30" s="14">
        <v>12</v>
      </c>
      <c r="B30" s="40"/>
      <c r="C30" s="40"/>
      <c r="D30" s="40"/>
      <c r="E30" s="40"/>
      <c r="F30" s="40"/>
      <c r="G30" s="44"/>
      <c r="H30" s="58" t="str">
        <f t="shared" si="2"/>
        <v/>
      </c>
      <c r="I30" s="50" t="str">
        <f t="shared" si="0"/>
        <v/>
      </c>
      <c r="J30" s="40"/>
      <c r="K30" s="47"/>
      <c r="L30" s="14"/>
      <c r="M30" s="14"/>
      <c r="N30" s="14"/>
      <c r="O30" s="14"/>
      <c r="P30" s="14"/>
      <c r="R30" s="14"/>
      <c r="S30" s="14"/>
      <c r="T30" s="14"/>
    </row>
    <row r="31" spans="1:20" ht="24.95" customHeight="1" x14ac:dyDescent="0.25">
      <c r="A31" s="14">
        <v>13</v>
      </c>
      <c r="B31" s="40"/>
      <c r="C31" s="40"/>
      <c r="D31" s="40"/>
      <c r="E31" s="40"/>
      <c r="F31" s="40"/>
      <c r="G31" s="44"/>
      <c r="H31" s="58" t="str">
        <f t="shared" si="2"/>
        <v/>
      </c>
      <c r="I31" s="50" t="str">
        <f t="shared" si="0"/>
        <v/>
      </c>
      <c r="J31" s="40"/>
      <c r="K31" s="47"/>
      <c r="L31" s="14"/>
      <c r="M31" s="14"/>
      <c r="N31" s="14"/>
      <c r="O31" s="14"/>
      <c r="P31" s="14"/>
      <c r="R31" s="14"/>
      <c r="S31" s="14"/>
      <c r="T31" s="14"/>
    </row>
    <row r="32" spans="1:20" ht="24.95" customHeight="1" x14ac:dyDescent="0.25">
      <c r="A32" s="14">
        <v>14</v>
      </c>
      <c r="B32" s="40"/>
      <c r="C32" s="40"/>
      <c r="D32" s="40"/>
      <c r="E32" s="40"/>
      <c r="F32" s="40"/>
      <c r="G32" s="44"/>
      <c r="H32" s="58" t="str">
        <f t="shared" si="2"/>
        <v/>
      </c>
      <c r="I32" s="50" t="str">
        <f t="shared" si="0"/>
        <v/>
      </c>
      <c r="J32" s="40"/>
      <c r="K32" s="47"/>
      <c r="L32" s="14"/>
      <c r="M32" s="14"/>
      <c r="N32" s="14"/>
      <c r="O32" s="14"/>
      <c r="P32" s="14"/>
      <c r="R32" s="14"/>
      <c r="S32" s="14"/>
      <c r="T32" s="14"/>
    </row>
    <row r="33" spans="1:20" ht="24.95" customHeight="1" x14ac:dyDescent="0.25">
      <c r="A33" s="14">
        <v>15</v>
      </c>
      <c r="B33" s="40"/>
      <c r="C33" s="40"/>
      <c r="D33" s="40"/>
      <c r="E33" s="40"/>
      <c r="F33" s="40"/>
      <c r="G33" s="44"/>
      <c r="H33" s="58" t="str">
        <f t="shared" si="2"/>
        <v/>
      </c>
      <c r="I33" s="50" t="str">
        <f t="shared" si="0"/>
        <v/>
      </c>
      <c r="J33" s="40"/>
      <c r="K33" s="47"/>
      <c r="L33" s="14"/>
      <c r="M33" s="14"/>
      <c r="N33" s="14"/>
      <c r="O33" s="14"/>
      <c r="P33" s="14"/>
      <c r="R33" s="14"/>
      <c r="S33" s="14"/>
      <c r="T33" s="14"/>
    </row>
    <row r="34" spans="1:20" ht="24.95" customHeight="1" x14ac:dyDescent="0.25">
      <c r="A34" s="14">
        <v>16</v>
      </c>
      <c r="B34" s="40"/>
      <c r="C34" s="40"/>
      <c r="D34" s="40"/>
      <c r="E34" s="40"/>
      <c r="F34" s="40"/>
      <c r="G34" s="44"/>
      <c r="H34" s="58" t="str">
        <f t="shared" si="2"/>
        <v/>
      </c>
      <c r="I34" s="50" t="str">
        <f t="shared" si="0"/>
        <v/>
      </c>
      <c r="J34" s="40"/>
      <c r="K34" s="47"/>
      <c r="L34" s="14"/>
      <c r="M34" s="14"/>
      <c r="N34" s="14"/>
      <c r="O34" s="14"/>
      <c r="P34" s="14"/>
      <c r="R34" s="14"/>
      <c r="S34" s="14"/>
      <c r="T34" s="14"/>
    </row>
    <row r="35" spans="1:20" ht="24.95" customHeight="1" x14ac:dyDescent="0.25">
      <c r="A35" s="14">
        <v>17</v>
      </c>
      <c r="B35" s="40"/>
      <c r="C35" s="40"/>
      <c r="D35" s="40"/>
      <c r="E35" s="40"/>
      <c r="F35" s="40"/>
      <c r="G35" s="44"/>
      <c r="H35" s="58" t="str">
        <f t="shared" si="2"/>
        <v/>
      </c>
      <c r="I35" s="50" t="str">
        <f t="shared" si="0"/>
        <v/>
      </c>
      <c r="J35" s="40"/>
      <c r="K35" s="47"/>
      <c r="L35" s="14"/>
      <c r="M35" s="14"/>
      <c r="N35" s="14"/>
      <c r="O35" s="14"/>
      <c r="P35" s="14"/>
      <c r="R35" s="14"/>
      <c r="S35" s="14"/>
      <c r="T35" s="14"/>
    </row>
    <row r="36" spans="1:20" ht="24.95" customHeight="1" x14ac:dyDescent="0.25">
      <c r="A36" s="14">
        <v>18</v>
      </c>
      <c r="B36" s="40"/>
      <c r="C36" s="40"/>
      <c r="D36" s="40"/>
      <c r="E36" s="40"/>
      <c r="F36" s="40"/>
      <c r="G36" s="44"/>
      <c r="H36" s="58" t="str">
        <f t="shared" si="2"/>
        <v/>
      </c>
      <c r="I36" s="50" t="str">
        <f t="shared" si="0"/>
        <v/>
      </c>
      <c r="J36" s="40"/>
      <c r="K36" s="47"/>
      <c r="L36" s="14"/>
      <c r="M36" s="14"/>
      <c r="N36" s="14"/>
      <c r="O36" s="14"/>
      <c r="P36" s="14"/>
      <c r="R36" s="14"/>
      <c r="S36" s="14"/>
      <c r="T36" s="14"/>
    </row>
    <row r="37" spans="1:20" ht="24.95" customHeight="1" x14ac:dyDescent="0.25">
      <c r="A37" s="14">
        <v>19</v>
      </c>
      <c r="B37" s="40"/>
      <c r="C37" s="40"/>
      <c r="D37" s="40"/>
      <c r="E37" s="40"/>
      <c r="F37" s="40"/>
      <c r="G37" s="44"/>
      <c r="H37" s="58" t="str">
        <f t="shared" si="2"/>
        <v/>
      </c>
      <c r="I37" s="50" t="str">
        <f t="shared" si="0"/>
        <v/>
      </c>
      <c r="J37" s="40"/>
      <c r="K37" s="47"/>
      <c r="L37" s="14"/>
      <c r="M37" s="14"/>
      <c r="N37" s="14"/>
      <c r="O37" s="14"/>
      <c r="P37" s="14"/>
      <c r="R37" s="14"/>
      <c r="S37" s="14"/>
      <c r="T37" s="14"/>
    </row>
    <row r="38" spans="1:20" ht="24.95" customHeight="1" x14ac:dyDescent="0.25">
      <c r="A38" s="14">
        <v>20</v>
      </c>
      <c r="B38" s="40"/>
      <c r="C38" s="40"/>
      <c r="D38" s="40"/>
      <c r="E38" s="40"/>
      <c r="F38" s="40"/>
      <c r="G38" s="44"/>
      <c r="H38" s="58" t="str">
        <f t="shared" si="2"/>
        <v/>
      </c>
      <c r="I38" s="50" t="str">
        <f t="shared" si="0"/>
        <v/>
      </c>
      <c r="J38" s="40"/>
      <c r="K38" s="47"/>
      <c r="L38" s="14"/>
      <c r="M38" s="14"/>
      <c r="N38" s="14"/>
      <c r="O38" s="14"/>
      <c r="P38" s="14"/>
      <c r="R38" s="14"/>
      <c r="S38" s="14"/>
      <c r="T38" s="14"/>
    </row>
    <row r="39" spans="1:20" ht="24.95" customHeight="1" x14ac:dyDescent="0.25">
      <c r="A39" s="14">
        <v>21</v>
      </c>
      <c r="B39" s="40"/>
      <c r="C39" s="40"/>
      <c r="D39" s="40"/>
      <c r="E39" s="40"/>
      <c r="F39" s="40"/>
      <c r="G39" s="44"/>
      <c r="H39" s="58" t="str">
        <f t="shared" si="2"/>
        <v/>
      </c>
      <c r="I39" s="50" t="str">
        <f t="shared" si="0"/>
        <v/>
      </c>
      <c r="J39" s="40"/>
      <c r="K39" s="47"/>
      <c r="L39" s="14"/>
      <c r="M39" s="14"/>
      <c r="N39" s="14"/>
      <c r="O39" s="14"/>
      <c r="P39" s="14"/>
      <c r="R39" s="14"/>
      <c r="S39" s="14"/>
      <c r="T39" s="14"/>
    </row>
    <row r="40" spans="1:20" ht="24.95" customHeight="1" x14ac:dyDescent="0.25">
      <c r="A40" s="14">
        <v>22</v>
      </c>
      <c r="B40" s="40"/>
      <c r="C40" s="40"/>
      <c r="D40" s="40"/>
      <c r="E40" s="40"/>
      <c r="F40" s="40"/>
      <c r="G40" s="44"/>
      <c r="H40" s="58" t="str">
        <f t="shared" si="2"/>
        <v/>
      </c>
      <c r="I40" s="50" t="str">
        <f t="shared" si="0"/>
        <v/>
      </c>
      <c r="J40" s="40"/>
      <c r="K40" s="47"/>
      <c r="L40" s="14"/>
      <c r="M40" s="14"/>
      <c r="N40" s="14"/>
      <c r="O40" s="14"/>
      <c r="P40" s="14"/>
      <c r="R40" s="14"/>
      <c r="S40" s="14"/>
      <c r="T40" s="14"/>
    </row>
    <row r="41" spans="1:20" ht="24.95" customHeight="1" x14ac:dyDescent="0.25">
      <c r="A41" s="14">
        <v>23</v>
      </c>
      <c r="B41" s="40"/>
      <c r="C41" s="40"/>
      <c r="D41" s="40"/>
      <c r="E41" s="40"/>
      <c r="F41" s="40"/>
      <c r="G41" s="44"/>
      <c r="H41" s="58" t="str">
        <f t="shared" si="2"/>
        <v/>
      </c>
      <c r="I41" s="50" t="str">
        <f t="shared" si="0"/>
        <v/>
      </c>
      <c r="J41" s="40"/>
      <c r="K41" s="47"/>
      <c r="L41" s="14"/>
      <c r="M41" s="14"/>
      <c r="N41" s="14"/>
      <c r="O41" s="14"/>
      <c r="P41" s="14"/>
      <c r="R41" s="14"/>
      <c r="S41" s="14"/>
      <c r="T41" s="14"/>
    </row>
    <row r="42" spans="1:20" ht="24.95" customHeight="1" x14ac:dyDescent="0.25">
      <c r="A42" s="14">
        <v>24</v>
      </c>
      <c r="B42" s="40"/>
      <c r="C42" s="40"/>
      <c r="D42" s="40"/>
      <c r="E42" s="40"/>
      <c r="F42" s="40"/>
      <c r="G42" s="44"/>
      <c r="H42" s="58" t="str">
        <f t="shared" si="2"/>
        <v/>
      </c>
      <c r="I42" s="50" t="str">
        <f t="shared" si="0"/>
        <v/>
      </c>
      <c r="J42" s="40"/>
      <c r="K42" s="47"/>
      <c r="L42" s="14"/>
      <c r="M42" s="14"/>
      <c r="N42" s="14"/>
      <c r="O42" s="14"/>
      <c r="P42" s="14"/>
      <c r="R42" s="14"/>
      <c r="S42" s="14"/>
      <c r="T42" s="14"/>
    </row>
    <row r="43" spans="1:20" ht="24.95" customHeight="1" x14ac:dyDescent="0.25">
      <c r="A43" s="14">
        <v>25</v>
      </c>
      <c r="B43" s="40"/>
      <c r="C43" s="40"/>
      <c r="D43" s="40"/>
      <c r="E43" s="40"/>
      <c r="F43" s="40"/>
      <c r="G43" s="44"/>
      <c r="H43" s="58" t="str">
        <f t="shared" si="2"/>
        <v/>
      </c>
      <c r="I43" s="50" t="str">
        <f t="shared" si="0"/>
        <v/>
      </c>
      <c r="J43" s="40"/>
      <c r="K43" s="47"/>
      <c r="L43" s="14"/>
      <c r="M43" s="14"/>
      <c r="N43" s="14"/>
      <c r="O43" s="14"/>
      <c r="P43" s="14"/>
      <c r="R43" s="14"/>
      <c r="S43" s="14"/>
      <c r="T43" s="14"/>
    </row>
    <row r="44" spans="1:20" ht="24.95" customHeight="1" x14ac:dyDescent="0.25">
      <c r="A44" s="14">
        <v>26</v>
      </c>
      <c r="B44" s="40"/>
      <c r="C44" s="40"/>
      <c r="D44" s="40"/>
      <c r="E44" s="40"/>
      <c r="F44" s="40"/>
      <c r="G44" s="44"/>
      <c r="H44" s="58" t="str">
        <f t="shared" si="2"/>
        <v/>
      </c>
      <c r="I44" s="50" t="str">
        <f t="shared" si="0"/>
        <v/>
      </c>
      <c r="J44" s="40"/>
      <c r="K44" s="47"/>
      <c r="L44" s="14"/>
      <c r="M44" s="14"/>
      <c r="N44" s="14"/>
      <c r="O44" s="14"/>
      <c r="P44" s="14"/>
      <c r="R44" s="14"/>
      <c r="S44" s="14"/>
      <c r="T44" s="14"/>
    </row>
    <row r="45" spans="1:20" ht="24.95" customHeight="1" x14ac:dyDescent="0.25">
      <c r="A45" s="14">
        <v>27</v>
      </c>
      <c r="B45" s="40"/>
      <c r="C45" s="40"/>
      <c r="D45" s="40"/>
      <c r="E45" s="40"/>
      <c r="F45" s="40"/>
      <c r="G45" s="44"/>
      <c r="H45" s="58" t="str">
        <f t="shared" si="2"/>
        <v/>
      </c>
      <c r="I45" s="50" t="str">
        <f t="shared" si="0"/>
        <v/>
      </c>
      <c r="J45" s="40"/>
      <c r="K45" s="47"/>
      <c r="L45" s="14"/>
      <c r="M45" s="14"/>
      <c r="N45" s="14"/>
      <c r="O45" s="14"/>
      <c r="P45" s="14"/>
      <c r="R45" s="14"/>
      <c r="S45" s="14"/>
      <c r="T45" s="14"/>
    </row>
    <row r="46" spans="1:20" ht="24.95" customHeight="1" x14ac:dyDescent="0.25">
      <c r="A46" s="14">
        <v>28</v>
      </c>
      <c r="B46" s="40"/>
      <c r="C46" s="40"/>
      <c r="D46" s="40"/>
      <c r="E46" s="40"/>
      <c r="F46" s="40"/>
      <c r="G46" s="44"/>
      <c r="H46" s="58" t="str">
        <f t="shared" si="2"/>
        <v/>
      </c>
      <c r="I46" s="50" t="str">
        <f t="shared" si="0"/>
        <v/>
      </c>
      <c r="J46" s="40"/>
      <c r="K46" s="47"/>
      <c r="L46" s="14"/>
      <c r="M46" s="14"/>
      <c r="N46" s="14"/>
      <c r="O46" s="14"/>
      <c r="P46" s="14"/>
      <c r="R46" s="14"/>
      <c r="S46" s="14"/>
      <c r="T46" s="14"/>
    </row>
    <row r="47" spans="1:20" ht="24.95" customHeight="1" x14ac:dyDescent="0.25">
      <c r="A47" s="14">
        <v>29</v>
      </c>
      <c r="B47" s="40"/>
      <c r="C47" s="40"/>
      <c r="D47" s="40"/>
      <c r="E47" s="40"/>
      <c r="F47" s="40"/>
      <c r="G47" s="44"/>
      <c r="H47" s="58" t="str">
        <f t="shared" si="2"/>
        <v/>
      </c>
      <c r="I47" s="50" t="str">
        <f t="shared" si="0"/>
        <v/>
      </c>
      <c r="J47" s="40"/>
      <c r="K47" s="47"/>
      <c r="L47" s="14"/>
      <c r="M47" s="14"/>
      <c r="N47" s="14"/>
      <c r="O47" s="14"/>
      <c r="P47" s="14"/>
      <c r="R47" s="14"/>
      <c r="S47" s="14"/>
      <c r="T47" s="14"/>
    </row>
    <row r="48" spans="1:20" ht="24.95" customHeight="1" x14ac:dyDescent="0.25">
      <c r="A48" s="14">
        <v>30</v>
      </c>
      <c r="B48" s="40"/>
      <c r="C48" s="40"/>
      <c r="D48" s="40"/>
      <c r="E48" s="40"/>
      <c r="F48" s="40"/>
      <c r="G48" s="44"/>
      <c r="H48" s="58" t="str">
        <f t="shared" si="2"/>
        <v/>
      </c>
      <c r="I48" s="50" t="str">
        <f t="shared" si="0"/>
        <v/>
      </c>
      <c r="J48" s="40"/>
      <c r="K48" s="47"/>
      <c r="L48" s="14"/>
      <c r="M48" s="14"/>
      <c r="N48" s="14"/>
      <c r="O48" s="14"/>
      <c r="P48" s="14"/>
      <c r="R48" s="14"/>
      <c r="S48" s="14"/>
      <c r="T48" s="14"/>
    </row>
    <row r="49" spans="1:20" ht="24.95" customHeight="1" x14ac:dyDescent="0.25">
      <c r="A49" s="14">
        <v>31</v>
      </c>
      <c r="B49" s="40"/>
      <c r="C49" s="40"/>
      <c r="D49" s="40"/>
      <c r="E49" s="40"/>
      <c r="F49" s="40"/>
      <c r="G49" s="44"/>
      <c r="H49" s="58" t="str">
        <f t="shared" si="2"/>
        <v/>
      </c>
      <c r="I49" s="50" t="str">
        <f t="shared" si="0"/>
        <v/>
      </c>
      <c r="J49" s="40"/>
      <c r="K49" s="47"/>
      <c r="L49" s="14"/>
      <c r="M49" s="14"/>
      <c r="N49" s="14"/>
      <c r="O49" s="14"/>
      <c r="P49" s="14"/>
      <c r="R49" s="14"/>
      <c r="S49" s="14"/>
      <c r="T49" s="14"/>
    </row>
    <row r="50" spans="1:20" ht="24.95" customHeight="1" x14ac:dyDescent="0.25">
      <c r="A50" s="14">
        <v>32</v>
      </c>
      <c r="B50" s="40"/>
      <c r="C50" s="40"/>
      <c r="D50" s="40"/>
      <c r="E50" s="40"/>
      <c r="F50" s="40"/>
      <c r="G50" s="44"/>
      <c r="H50" s="58" t="str">
        <f t="shared" si="2"/>
        <v/>
      </c>
      <c r="I50" s="50" t="str">
        <f t="shared" si="0"/>
        <v/>
      </c>
      <c r="J50" s="40"/>
      <c r="K50" s="47"/>
      <c r="L50" s="14"/>
      <c r="M50" s="14"/>
      <c r="N50" s="14"/>
      <c r="O50" s="14"/>
      <c r="P50" s="14"/>
      <c r="R50" s="14"/>
      <c r="S50" s="14"/>
      <c r="T50" s="14"/>
    </row>
    <row r="51" spans="1:20" ht="23.45" customHeight="1" x14ac:dyDescent="0.25">
      <c r="A51" s="14">
        <v>33</v>
      </c>
      <c r="B51" s="40"/>
      <c r="C51" s="40"/>
      <c r="D51" s="40"/>
      <c r="E51" s="40"/>
      <c r="F51" s="40"/>
      <c r="G51" s="44"/>
      <c r="H51" s="58" t="str">
        <f t="shared" si="2"/>
        <v/>
      </c>
      <c r="I51" s="50" t="str">
        <f t="shared" si="0"/>
        <v/>
      </c>
      <c r="J51" s="40"/>
      <c r="K51" s="47"/>
      <c r="L51" s="14"/>
      <c r="M51" s="14"/>
      <c r="N51" s="14"/>
      <c r="O51" s="14"/>
      <c r="P51" s="14"/>
      <c r="R51" s="14"/>
      <c r="S51" s="14"/>
      <c r="T51" s="14"/>
    </row>
    <row r="52" spans="1:20" ht="23.45" customHeight="1" x14ac:dyDescent="0.25">
      <c r="A52" s="14">
        <v>34</v>
      </c>
      <c r="B52" s="40"/>
      <c r="C52" s="40"/>
      <c r="D52" s="40"/>
      <c r="E52" s="40"/>
      <c r="F52" s="40"/>
      <c r="G52" s="44"/>
      <c r="H52" s="58" t="str">
        <f t="shared" si="2"/>
        <v/>
      </c>
      <c r="I52" s="50" t="str">
        <f t="shared" si="0"/>
        <v/>
      </c>
      <c r="J52" s="40"/>
      <c r="K52" s="47"/>
      <c r="L52" s="14"/>
      <c r="M52" s="14"/>
      <c r="N52" s="14"/>
      <c r="O52" s="14"/>
      <c r="P52" s="14"/>
      <c r="R52" s="14"/>
      <c r="S52" s="14"/>
      <c r="T52" s="14"/>
    </row>
    <row r="53" spans="1:20" ht="23.45" customHeight="1" x14ac:dyDescent="0.25">
      <c r="A53" s="14">
        <v>35</v>
      </c>
      <c r="B53" s="40"/>
      <c r="C53" s="40"/>
      <c r="D53" s="40"/>
      <c r="E53" s="40"/>
      <c r="F53" s="40"/>
      <c r="G53" s="44"/>
      <c r="H53" s="58" t="str">
        <f t="shared" si="2"/>
        <v/>
      </c>
      <c r="I53" s="50" t="str">
        <f t="shared" si="0"/>
        <v/>
      </c>
      <c r="J53" s="40"/>
      <c r="K53" s="47"/>
      <c r="L53" s="14"/>
      <c r="M53" s="14"/>
      <c r="N53" s="14"/>
      <c r="O53" s="14"/>
      <c r="P53" s="14"/>
      <c r="R53" s="14"/>
      <c r="S53" s="14"/>
      <c r="T53" s="14"/>
    </row>
    <row r="54" spans="1:20" ht="23.45" customHeight="1" x14ac:dyDescent="0.25">
      <c r="A54" s="14">
        <v>36</v>
      </c>
      <c r="B54" s="40"/>
      <c r="C54" s="40"/>
      <c r="D54" s="40"/>
      <c r="E54" s="40"/>
      <c r="F54" s="40"/>
      <c r="G54" s="44"/>
      <c r="H54" s="58" t="str">
        <f t="shared" si="2"/>
        <v/>
      </c>
      <c r="I54" s="50" t="str">
        <f t="shared" si="0"/>
        <v/>
      </c>
      <c r="J54" s="40"/>
      <c r="K54" s="47"/>
      <c r="L54" s="14"/>
      <c r="M54" s="14"/>
      <c r="N54" s="14"/>
      <c r="O54" s="14"/>
      <c r="P54" s="14"/>
      <c r="R54" s="14"/>
      <c r="S54" s="14"/>
      <c r="T54" s="14"/>
    </row>
    <row r="55" spans="1:20" ht="23.45" customHeight="1" x14ac:dyDescent="0.25">
      <c r="A55" s="14">
        <v>37</v>
      </c>
      <c r="B55" s="40"/>
      <c r="C55" s="40"/>
      <c r="D55" s="40"/>
      <c r="E55" s="40"/>
      <c r="F55" s="40"/>
      <c r="G55" s="44"/>
      <c r="H55" s="58" t="str">
        <f t="shared" si="2"/>
        <v/>
      </c>
      <c r="I55" s="50" t="str">
        <f t="shared" si="0"/>
        <v/>
      </c>
      <c r="J55" s="40"/>
      <c r="K55" s="47"/>
      <c r="L55" s="14"/>
      <c r="M55" s="14"/>
      <c r="N55" s="14"/>
      <c r="O55" s="14"/>
      <c r="P55" s="14"/>
      <c r="R55" s="14"/>
      <c r="S55" s="14"/>
      <c r="T55" s="14"/>
    </row>
    <row r="56" spans="1:20" ht="23.45" customHeight="1" x14ac:dyDescent="0.25">
      <c r="A56" s="14">
        <v>38</v>
      </c>
      <c r="B56" s="40"/>
      <c r="C56" s="40"/>
      <c r="D56" s="40"/>
      <c r="E56" s="40"/>
      <c r="F56" s="40"/>
      <c r="G56" s="44"/>
      <c r="H56" s="58" t="str">
        <f t="shared" si="2"/>
        <v/>
      </c>
      <c r="I56" s="50" t="str">
        <f t="shared" si="0"/>
        <v/>
      </c>
      <c r="J56" s="40"/>
      <c r="K56" s="47"/>
      <c r="L56" s="14"/>
      <c r="M56" s="14"/>
      <c r="N56" s="14"/>
      <c r="O56" s="14"/>
      <c r="P56" s="14"/>
      <c r="R56" s="14"/>
      <c r="S56" s="14"/>
      <c r="T56" s="14"/>
    </row>
    <row r="57" spans="1:20" ht="23.45" customHeight="1" x14ac:dyDescent="0.25">
      <c r="A57" s="14">
        <v>39</v>
      </c>
      <c r="B57" s="40"/>
      <c r="C57" s="40"/>
      <c r="D57" s="40"/>
      <c r="E57" s="40"/>
      <c r="F57" s="40"/>
      <c r="G57" s="44"/>
      <c r="H57" s="58" t="str">
        <f t="shared" si="2"/>
        <v/>
      </c>
      <c r="I57" s="50" t="str">
        <f t="shared" si="0"/>
        <v/>
      </c>
      <c r="J57" s="40"/>
      <c r="K57" s="47"/>
      <c r="L57" s="14"/>
      <c r="M57" s="14"/>
      <c r="N57" s="14"/>
      <c r="O57" s="14"/>
      <c r="P57" s="14"/>
      <c r="R57" s="14"/>
      <c r="S57" s="14"/>
      <c r="T57" s="14"/>
    </row>
    <row r="58" spans="1:20" ht="23.45" customHeight="1" x14ac:dyDescent="0.25">
      <c r="A58" s="14">
        <v>40</v>
      </c>
      <c r="B58" s="40"/>
      <c r="C58" s="40"/>
      <c r="D58" s="40"/>
      <c r="E58" s="40"/>
      <c r="F58" s="40"/>
      <c r="G58" s="44"/>
      <c r="H58" s="58" t="str">
        <f t="shared" si="2"/>
        <v/>
      </c>
      <c r="I58" s="50" t="str">
        <f t="shared" si="0"/>
        <v/>
      </c>
      <c r="J58" s="40"/>
      <c r="K58" s="47"/>
      <c r="L58" s="14"/>
      <c r="M58" s="14"/>
      <c r="N58" s="14"/>
      <c r="O58" s="14"/>
      <c r="P58" s="14"/>
      <c r="R58" s="14"/>
      <c r="S58" s="14"/>
      <c r="T58" s="14"/>
    </row>
    <row r="59" spans="1:20" ht="23.45" customHeight="1" x14ac:dyDescent="0.25">
      <c r="A59" s="14">
        <v>41</v>
      </c>
      <c r="B59" s="40"/>
      <c r="C59" s="40"/>
      <c r="D59" s="40"/>
      <c r="E59" s="40"/>
      <c r="F59" s="40"/>
      <c r="G59" s="44"/>
      <c r="H59" s="58" t="str">
        <f t="shared" si="2"/>
        <v/>
      </c>
      <c r="I59" s="50" t="str">
        <f t="shared" si="0"/>
        <v/>
      </c>
      <c r="J59" s="40"/>
      <c r="K59" s="47"/>
      <c r="L59" s="14"/>
      <c r="M59" s="14"/>
      <c r="N59" s="14"/>
      <c r="O59" s="14"/>
      <c r="P59" s="14"/>
      <c r="R59" s="14"/>
      <c r="S59" s="14"/>
      <c r="T59" s="14"/>
    </row>
    <row r="60" spans="1:20" ht="23.45" customHeight="1" x14ac:dyDescent="0.25">
      <c r="A60" s="14">
        <v>42</v>
      </c>
      <c r="B60" s="40"/>
      <c r="C60" s="40"/>
      <c r="D60" s="40"/>
      <c r="E60" s="40"/>
      <c r="F60" s="40"/>
      <c r="G60" s="44"/>
      <c r="H60" s="58" t="str">
        <f t="shared" si="2"/>
        <v/>
      </c>
      <c r="I60" s="50" t="str">
        <f t="shared" si="0"/>
        <v/>
      </c>
      <c r="J60" s="40"/>
      <c r="K60" s="47"/>
      <c r="L60" s="14"/>
      <c r="M60" s="14"/>
      <c r="N60" s="14"/>
      <c r="O60" s="14"/>
      <c r="P60" s="14"/>
      <c r="R60" s="14"/>
      <c r="S60" s="14"/>
      <c r="T60" s="14"/>
    </row>
    <row r="61" spans="1:20" ht="23.45" customHeight="1" x14ac:dyDescent="0.25">
      <c r="A61" s="14">
        <v>43</v>
      </c>
      <c r="B61" s="40"/>
      <c r="C61" s="40"/>
      <c r="D61" s="40"/>
      <c r="E61" s="40"/>
      <c r="F61" s="40"/>
      <c r="G61" s="44"/>
      <c r="H61" s="58" t="str">
        <f t="shared" si="2"/>
        <v/>
      </c>
      <c r="I61" s="50" t="str">
        <f t="shared" si="0"/>
        <v/>
      </c>
      <c r="J61" s="40"/>
      <c r="K61" s="47"/>
      <c r="L61" s="14"/>
      <c r="M61" s="14"/>
      <c r="N61" s="14"/>
      <c r="O61" s="14"/>
      <c r="P61" s="14"/>
      <c r="R61" s="14"/>
      <c r="S61" s="14"/>
      <c r="T61" s="14"/>
    </row>
    <row r="62" spans="1:20" ht="23.45" customHeight="1" x14ac:dyDescent="0.25">
      <c r="A62" s="14">
        <v>44</v>
      </c>
      <c r="B62" s="40"/>
      <c r="C62" s="40"/>
      <c r="D62" s="40"/>
      <c r="E62" s="40"/>
      <c r="F62" s="40"/>
      <c r="G62" s="44"/>
      <c r="H62" s="58" t="str">
        <f t="shared" si="2"/>
        <v/>
      </c>
      <c r="I62" s="50" t="str">
        <f t="shared" si="0"/>
        <v/>
      </c>
      <c r="J62" s="40"/>
      <c r="K62" s="47"/>
      <c r="L62" s="14"/>
      <c r="M62" s="14"/>
      <c r="N62" s="14"/>
      <c r="O62" s="14"/>
      <c r="P62" s="14"/>
      <c r="R62" s="14"/>
      <c r="S62" s="14"/>
      <c r="T62" s="14"/>
    </row>
    <row r="63" spans="1:20" ht="23.45" customHeight="1" x14ac:dyDescent="0.25">
      <c r="A63" s="14">
        <v>45</v>
      </c>
      <c r="B63" s="40"/>
      <c r="C63" s="40"/>
      <c r="D63" s="40"/>
      <c r="E63" s="40"/>
      <c r="F63" s="40"/>
      <c r="G63" s="44"/>
      <c r="H63" s="58" t="str">
        <f t="shared" si="2"/>
        <v/>
      </c>
      <c r="I63" s="50" t="str">
        <f t="shared" si="0"/>
        <v/>
      </c>
      <c r="J63" s="40"/>
      <c r="K63" s="47"/>
    </row>
    <row r="64" spans="1:20" ht="23.45" customHeight="1" x14ac:dyDescent="0.25">
      <c r="A64" s="14">
        <v>46</v>
      </c>
      <c r="B64" s="40"/>
      <c r="C64" s="40"/>
      <c r="D64" s="40"/>
      <c r="E64" s="40"/>
      <c r="F64" s="40"/>
      <c r="G64" s="44"/>
      <c r="H64" s="58" t="str">
        <f t="shared" si="2"/>
        <v/>
      </c>
      <c r="I64" s="50" t="str">
        <f t="shared" si="0"/>
        <v/>
      </c>
      <c r="J64" s="40"/>
      <c r="K64" s="47"/>
    </row>
    <row r="65" spans="1:11" ht="23.45" customHeight="1" x14ac:dyDescent="0.25">
      <c r="A65" s="14">
        <v>47</v>
      </c>
      <c r="B65" s="40"/>
      <c r="C65" s="40"/>
      <c r="D65" s="40"/>
      <c r="E65" s="40"/>
      <c r="F65" s="40"/>
      <c r="G65" s="44"/>
      <c r="H65" s="58" t="str">
        <f t="shared" si="2"/>
        <v/>
      </c>
      <c r="I65" s="50" t="str">
        <f t="shared" si="0"/>
        <v/>
      </c>
      <c r="J65" s="40"/>
      <c r="K65" s="47"/>
    </row>
    <row r="66" spans="1:11" ht="23.45" customHeight="1" x14ac:dyDescent="0.25">
      <c r="A66" s="14">
        <v>48</v>
      </c>
      <c r="B66" s="40"/>
      <c r="C66" s="40"/>
      <c r="D66" s="40"/>
      <c r="E66" s="40"/>
      <c r="F66" s="40"/>
      <c r="G66" s="44"/>
      <c r="H66" s="58" t="str">
        <f t="shared" si="2"/>
        <v/>
      </c>
      <c r="I66" s="50" t="str">
        <f t="shared" si="0"/>
        <v/>
      </c>
      <c r="J66" s="40"/>
      <c r="K66" s="47"/>
    </row>
    <row r="67" spans="1:11" ht="23.45" customHeight="1" x14ac:dyDescent="0.25">
      <c r="A67" s="14">
        <v>49</v>
      </c>
      <c r="B67" s="40"/>
      <c r="C67" s="40"/>
      <c r="D67" s="40"/>
      <c r="E67" s="40"/>
      <c r="F67" s="40"/>
      <c r="G67" s="44"/>
      <c r="H67" s="58" t="str">
        <f t="shared" si="2"/>
        <v/>
      </c>
      <c r="I67" s="50" t="str">
        <f t="shared" si="0"/>
        <v/>
      </c>
      <c r="J67" s="40"/>
      <c r="K67" s="47"/>
    </row>
    <row r="68" spans="1:11" ht="23.45" customHeight="1" x14ac:dyDescent="0.25">
      <c r="A68" s="14">
        <v>50</v>
      </c>
      <c r="B68" s="40"/>
      <c r="C68" s="40"/>
      <c r="D68" s="40"/>
      <c r="E68" s="40"/>
      <c r="F68" s="40"/>
      <c r="G68" s="44"/>
      <c r="H68" s="58" t="str">
        <f t="shared" si="2"/>
        <v/>
      </c>
      <c r="I68" s="50" t="str">
        <f t="shared" si="0"/>
        <v/>
      </c>
      <c r="J68" s="40"/>
      <c r="K68" s="47"/>
    </row>
    <row r="69" spans="1:11" x14ac:dyDescent="0.25">
      <c r="B69" s="33"/>
      <c r="C69" s="33"/>
      <c r="D69" s="33"/>
      <c r="E69" s="34"/>
      <c r="F69" s="34"/>
      <c r="G69" s="35"/>
      <c r="H69" s="36"/>
      <c r="I69" s="36"/>
      <c r="J69" s="36"/>
      <c r="K69" s="36"/>
    </row>
    <row r="70" spans="1:11" x14ac:dyDescent="0.25">
      <c r="B70" s="33"/>
      <c r="C70" s="33"/>
      <c r="D70" s="33"/>
      <c r="E70" s="34"/>
      <c r="F70" s="34"/>
      <c r="G70" s="35"/>
      <c r="H70" s="36"/>
      <c r="I70" s="36"/>
      <c r="J70" s="36"/>
      <c r="K70" s="36"/>
    </row>
    <row r="71" spans="1:11" x14ac:dyDescent="0.25">
      <c r="B71" s="33"/>
      <c r="C71" s="33"/>
      <c r="D71" s="33"/>
      <c r="E71" s="34"/>
      <c r="F71" s="34"/>
      <c r="G71" s="35"/>
      <c r="H71" s="36"/>
      <c r="I71" s="36"/>
      <c r="J71" s="36"/>
      <c r="K71" s="36"/>
    </row>
    <row r="72" spans="1:11" x14ac:dyDescent="0.25">
      <c r="B72" s="33"/>
      <c r="C72" s="33"/>
      <c r="D72" s="33"/>
      <c r="E72" s="34"/>
      <c r="F72" s="34"/>
      <c r="G72" s="35"/>
      <c r="H72" s="36"/>
      <c r="I72" s="36"/>
      <c r="J72" s="36"/>
      <c r="K72" s="36"/>
    </row>
    <row r="73" spans="1:11" x14ac:dyDescent="0.25">
      <c r="B73" s="33"/>
      <c r="C73" s="33"/>
      <c r="D73" s="33"/>
      <c r="E73" s="34"/>
      <c r="F73" s="34"/>
      <c r="G73" s="35"/>
      <c r="H73" s="36"/>
      <c r="I73" s="36"/>
      <c r="J73" s="36"/>
      <c r="K73" s="36"/>
    </row>
    <row r="74" spans="1:11" x14ac:dyDescent="0.25">
      <c r="B74" s="33"/>
      <c r="C74" s="33"/>
      <c r="D74" s="33"/>
      <c r="E74" s="34"/>
      <c r="F74" s="34"/>
      <c r="G74" s="35"/>
      <c r="H74" s="36"/>
      <c r="I74" s="36"/>
      <c r="J74" s="36"/>
      <c r="K74" s="36"/>
    </row>
    <row r="75" spans="1:11" x14ac:dyDescent="0.25">
      <c r="B75" s="33"/>
      <c r="C75" s="33"/>
      <c r="D75" s="33"/>
      <c r="E75" s="34"/>
      <c r="F75" s="34"/>
      <c r="G75" s="35"/>
      <c r="H75" s="36"/>
      <c r="I75" s="36"/>
      <c r="J75" s="36"/>
      <c r="K75" s="36"/>
    </row>
    <row r="76" spans="1:11" x14ac:dyDescent="0.25">
      <c r="B76" s="33"/>
      <c r="C76" s="33"/>
      <c r="D76" s="33"/>
      <c r="E76" s="34"/>
      <c r="F76" s="34"/>
      <c r="G76" s="35"/>
      <c r="H76" s="36"/>
      <c r="I76" s="36"/>
      <c r="J76" s="36"/>
      <c r="K76" s="36"/>
    </row>
    <row r="77" spans="1:11" x14ac:dyDescent="0.25">
      <c r="B77" s="33"/>
      <c r="C77" s="33"/>
      <c r="D77" s="33"/>
      <c r="E77" s="34"/>
      <c r="F77" s="34"/>
      <c r="G77" s="35"/>
      <c r="H77" s="36"/>
      <c r="I77" s="36"/>
      <c r="J77" s="36"/>
      <c r="K77" s="36"/>
    </row>
    <row r="78" spans="1:11" x14ac:dyDescent="0.25">
      <c r="B78" s="33"/>
      <c r="C78" s="33"/>
      <c r="D78" s="33"/>
      <c r="E78" s="34"/>
      <c r="F78" s="34"/>
      <c r="G78" s="35"/>
      <c r="H78" s="36"/>
      <c r="I78" s="36"/>
      <c r="J78" s="36"/>
      <c r="K78" s="36"/>
    </row>
    <row r="79" spans="1:11" x14ac:dyDescent="0.25">
      <c r="B79" s="33"/>
      <c r="C79" s="33"/>
      <c r="D79" s="33"/>
      <c r="E79" s="34"/>
      <c r="F79" s="34"/>
      <c r="G79" s="35"/>
      <c r="H79" s="36"/>
      <c r="I79" s="36"/>
      <c r="J79" s="36"/>
      <c r="K79" s="36"/>
    </row>
    <row r="80" spans="1:11" x14ac:dyDescent="0.25">
      <c r="B80" s="33"/>
      <c r="C80" s="33"/>
      <c r="D80" s="33"/>
      <c r="E80" s="34"/>
      <c r="F80" s="34"/>
      <c r="G80" s="35"/>
      <c r="H80" s="36"/>
      <c r="I80" s="36"/>
      <c r="J80" s="36"/>
      <c r="K80" s="36"/>
    </row>
    <row r="81" spans="2:11" x14ac:dyDescent="0.25">
      <c r="B81" s="33"/>
      <c r="C81" s="33"/>
      <c r="D81" s="33"/>
      <c r="E81" s="34"/>
      <c r="F81" s="34"/>
      <c r="G81" s="35"/>
      <c r="H81" s="36"/>
      <c r="I81" s="36"/>
      <c r="J81" s="36"/>
      <c r="K81" s="36"/>
    </row>
    <row r="82" spans="2:11" x14ac:dyDescent="0.25">
      <c r="B82" s="33"/>
      <c r="C82" s="33"/>
      <c r="D82" s="33"/>
      <c r="E82" s="34"/>
      <c r="F82" s="34"/>
      <c r="G82" s="35"/>
      <c r="H82" s="36"/>
      <c r="I82" s="36"/>
      <c r="J82" s="36"/>
      <c r="K82" s="36"/>
    </row>
    <row r="83" spans="2:11" x14ac:dyDescent="0.25">
      <c r="B83" s="33"/>
      <c r="C83" s="33"/>
      <c r="D83" s="33"/>
      <c r="E83" s="34"/>
      <c r="F83" s="34"/>
      <c r="G83" s="35"/>
      <c r="H83" s="36"/>
      <c r="I83" s="36"/>
      <c r="J83" s="36"/>
      <c r="K83" s="36"/>
    </row>
    <row r="84" spans="2:11" x14ac:dyDescent="0.25">
      <c r="B84" s="33"/>
      <c r="C84" s="33"/>
      <c r="D84" s="33"/>
      <c r="E84" s="34"/>
      <c r="F84" s="34"/>
      <c r="G84" s="35"/>
      <c r="H84" s="36"/>
      <c r="I84" s="36"/>
      <c r="J84" s="36"/>
      <c r="K84" s="36"/>
    </row>
    <row r="85" spans="2:11" x14ac:dyDescent="0.25">
      <c r="B85" s="33"/>
      <c r="C85" s="33"/>
      <c r="D85" s="33"/>
      <c r="E85" s="34"/>
      <c r="F85" s="34"/>
      <c r="G85" s="35"/>
      <c r="H85" s="36"/>
      <c r="I85" s="36"/>
      <c r="J85" s="36"/>
      <c r="K85" s="36"/>
    </row>
    <row r="86" spans="2:11" x14ac:dyDescent="0.25">
      <c r="B86" s="33"/>
      <c r="C86" s="33"/>
      <c r="D86" s="33"/>
      <c r="E86" s="34"/>
      <c r="F86" s="34"/>
      <c r="G86" s="35"/>
      <c r="H86" s="36"/>
      <c r="I86" s="36"/>
      <c r="J86" s="36"/>
      <c r="K86" s="36"/>
    </row>
    <row r="87" spans="2:11" x14ac:dyDescent="0.25">
      <c r="B87" s="33"/>
      <c r="C87" s="33"/>
      <c r="D87" s="33"/>
      <c r="E87" s="34"/>
      <c r="F87" s="34"/>
      <c r="G87" s="35"/>
      <c r="H87" s="36"/>
      <c r="I87" s="36"/>
      <c r="J87" s="36"/>
      <c r="K87" s="36"/>
    </row>
    <row r="88" spans="2:11" x14ac:dyDescent="0.25">
      <c r="B88" s="33"/>
      <c r="C88" s="33"/>
      <c r="D88" s="33"/>
      <c r="E88" s="34"/>
      <c r="F88" s="34"/>
      <c r="G88" s="35"/>
      <c r="H88" s="36"/>
      <c r="I88" s="36"/>
      <c r="J88" s="36"/>
      <c r="K88" s="36"/>
    </row>
    <row r="89" spans="2:11" x14ac:dyDescent="0.25">
      <c r="B89" s="33"/>
      <c r="C89" s="33"/>
      <c r="D89" s="33"/>
      <c r="E89" s="34"/>
      <c r="F89" s="34"/>
      <c r="G89" s="35"/>
      <c r="H89" s="36"/>
      <c r="I89" s="36"/>
      <c r="J89" s="36"/>
      <c r="K89" s="36"/>
    </row>
    <row r="90" spans="2:11" x14ac:dyDescent="0.25">
      <c r="B90" s="33"/>
      <c r="C90" s="33"/>
      <c r="D90" s="33"/>
      <c r="E90" s="34"/>
      <c r="F90" s="34"/>
      <c r="G90" s="35"/>
      <c r="H90" s="36"/>
      <c r="I90" s="36"/>
      <c r="J90" s="36"/>
      <c r="K90" s="36"/>
    </row>
    <row r="91" spans="2:11" x14ac:dyDescent="0.25">
      <c r="B91" s="33"/>
      <c r="C91" s="33"/>
      <c r="D91" s="33"/>
      <c r="E91" s="34"/>
      <c r="F91" s="34"/>
      <c r="G91" s="35"/>
      <c r="H91" s="36"/>
      <c r="I91" s="36"/>
      <c r="J91" s="36"/>
      <c r="K91" s="36"/>
    </row>
    <row r="92" spans="2:11" x14ac:dyDescent="0.25">
      <c r="B92" s="33"/>
      <c r="C92" s="33"/>
      <c r="D92" s="33"/>
      <c r="E92" s="34"/>
      <c r="F92" s="34"/>
      <c r="G92" s="35"/>
      <c r="H92" s="36"/>
      <c r="I92" s="36"/>
      <c r="J92" s="36"/>
      <c r="K92" s="36"/>
    </row>
    <row r="93" spans="2:11" x14ac:dyDescent="0.25">
      <c r="B93" s="33"/>
      <c r="C93" s="33"/>
      <c r="D93" s="33"/>
      <c r="E93" s="34"/>
      <c r="F93" s="34"/>
      <c r="G93" s="35"/>
      <c r="H93" s="36"/>
      <c r="I93" s="36"/>
      <c r="J93" s="36"/>
      <c r="K93" s="36"/>
    </row>
    <row r="94" spans="2:11" x14ac:dyDescent="0.25">
      <c r="B94" s="33"/>
      <c r="C94" s="33"/>
      <c r="D94" s="33"/>
      <c r="E94" s="34"/>
      <c r="F94" s="34"/>
      <c r="G94" s="35"/>
      <c r="H94" s="36"/>
      <c r="I94" s="36"/>
      <c r="J94" s="36"/>
      <c r="K94" s="36"/>
    </row>
    <row r="95" spans="2:11" x14ac:dyDescent="0.25">
      <c r="B95" s="33"/>
      <c r="C95" s="33"/>
      <c r="D95" s="33"/>
      <c r="E95" s="34"/>
      <c r="F95" s="34"/>
      <c r="G95" s="35"/>
      <c r="H95" s="36"/>
      <c r="I95" s="36"/>
      <c r="J95" s="36"/>
      <c r="K95" s="36"/>
    </row>
    <row r="96" spans="2:11" x14ac:dyDescent="0.25">
      <c r="B96" s="33"/>
      <c r="C96" s="33"/>
      <c r="D96" s="33"/>
      <c r="E96" s="34"/>
      <c r="F96" s="34"/>
      <c r="G96" s="35"/>
      <c r="H96" s="36"/>
      <c r="I96" s="36"/>
      <c r="J96" s="36"/>
      <c r="K96" s="36"/>
    </row>
  </sheetData>
  <mergeCells count="3">
    <mergeCell ref="C2:E2"/>
    <mergeCell ref="C3:E3"/>
    <mergeCell ref="F2:H2"/>
  </mergeCells>
  <phoneticPr fontId="1" type="noConversion"/>
  <conditionalFormatting sqref="N14">
    <cfRule type="expression" priority="7">
      <formula>AND(OR(Project="50米",Project="25米"),Relay="4x100米接力賽")</formula>
    </cfRule>
  </conditionalFormatting>
  <conditionalFormatting sqref="N15">
    <cfRule type="expression" priority="6">
      <formula>AND(OR(Project="50米",Project="25米"),Relay="4x100米接力賽")</formula>
    </cfRule>
  </conditionalFormatting>
  <conditionalFormatting sqref="N16">
    <cfRule type="expression" priority="5">
      <formula>AND(OR(Project="50米",Project="25米"),Relay="4x100米接力賽")</formula>
    </cfRule>
  </conditionalFormatting>
  <conditionalFormatting sqref="C11">
    <cfRule type="cellIs" dxfId="7" priority="4" operator="greaterThan">
      <formula>8</formula>
    </cfRule>
  </conditionalFormatting>
  <conditionalFormatting sqref="E11">
    <cfRule type="cellIs" dxfId="6" priority="3" operator="greaterThan">
      <formula>6</formula>
    </cfRule>
  </conditionalFormatting>
  <conditionalFormatting sqref="C12">
    <cfRule type="cellIs" dxfId="5" priority="2" operator="greaterThan">
      <formula>8</formula>
    </cfRule>
  </conditionalFormatting>
  <conditionalFormatting sqref="E12">
    <cfRule type="cellIs" dxfId="4" priority="1" operator="greaterThan">
      <formula>6</formula>
    </cfRule>
  </conditionalFormatting>
  <dataValidations count="2">
    <dataValidation type="custom" allowBlank="1" showInputMessage="1" showErrorMessage="1" sqref="I14:I68">
      <formula1>"單打(男子),單打(女子),雙打(女子),混合雙打,融合雙打,個人技術賽"</formula1>
    </dataValidation>
    <dataValidation type="list" allowBlank="1" showInputMessage="1" showErrorMessage="1" sqref="U14:U1048576">
      <formula1>#REF!</formula1>
    </dataValidation>
  </dataValidations>
  <pageMargins left="0.7" right="0.7" top="0.75" bottom="0.75" header="0.3" footer="0.3"/>
  <pageSetup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工作表2!$E$2:$E$4</xm:f>
          </x14:formula1>
          <xm:sqref>K69:K1048576</xm:sqref>
        </x14:dataValidation>
        <x14:dataValidation type="list" allowBlank="1" showInputMessage="1" showErrorMessage="1">
          <x14:formula1>
            <xm:f>工作表2!$J$3:$J$12</xm:f>
          </x14:formula1>
          <xm:sqref>Q18:Q1048576</xm:sqref>
        </x14:dataValidation>
        <x14:dataValidation type="list" errorStyle="warning" allowBlank="1" showInputMessage="1" showErrorMessage="1">
          <x14:formula1>
            <xm:f>IF(OR(#REF!="10米",#REF!="25米",#REF!="50米"),工作表2!#REF!,工作表2!#REF!)</xm:f>
          </x14:formula1>
          <xm:sqref>R14:R1048576</xm:sqref>
        </x14:dataValidation>
        <x14:dataValidation type="list" errorStyle="warning" allowBlank="1" showInputMessage="1" showErrorMessage="1">
          <x14:formula1>
            <xm:f>IF(OR(#REF!="10米",#REF!="25米",#REF!="50米"),工作表2!#REF!,工作表2!#REF!)</xm:f>
          </x14:formula1>
          <xm:sqref>N14:N1048576</xm:sqref>
        </x14:dataValidation>
        <x14:dataValidation type="list" allowBlank="1" showInputMessage="1" showErrorMessage="1">
          <x14:formula1>
            <xm:f>工作表2!$A$2:$A$3</xm:f>
          </x14:formula1>
          <xm:sqref>B14:B1048576</xm:sqref>
        </x14:dataValidation>
        <x14:dataValidation type="list" allowBlank="1" showInputMessage="1" showErrorMessage="1">
          <x14:formula1>
            <xm:f>工作表2!$B$2:$B$5</xm:f>
          </x14:formula1>
          <xm:sqref>J14:J96</xm:sqref>
        </x14:dataValidation>
        <x14:dataValidation type="list" allowBlank="1" showInputMessage="1" showErrorMessage="1">
          <x14:formula1>
            <xm:f>工作表2!$D$2:$D$3</xm:f>
          </x14:formula1>
          <xm:sqref>F14:F1048576</xm:sqref>
        </x14:dataValidation>
        <x14:dataValidation type="list" allowBlank="1" showInputMessage="1" showErrorMessage="1">
          <x14:formula1>
            <xm:f>工作表2!$C$2:$C$3</xm:f>
          </x14:formula1>
          <xm:sqref>E14:E1048576</xm:sqref>
        </x14:dataValidation>
        <x14:dataValidation type="list" allowBlank="1" showInputMessage="1" showErrorMessage="1">
          <x14:formula1>
            <xm:f>工作表2!$B$2:$B$4</xm:f>
          </x14:formula1>
          <xm:sqref>J97:J1048576</xm:sqref>
        </x14:dataValidation>
        <x14:dataValidation type="list" allowBlank="1" showInputMessage="1" showErrorMessage="1">
          <x14:formula1>
            <xm:f>工作表2!$E$5</xm:f>
          </x14:formula1>
          <xm:sqref>K14:K43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6"/>
  <sheetViews>
    <sheetView showGridLines="0" tabSelected="1" zoomScale="70" zoomScaleNormal="70" workbookViewId="0">
      <selection activeCell="P21" sqref="P21"/>
    </sheetView>
  </sheetViews>
  <sheetFormatPr defaultRowHeight="18" x14ac:dyDescent="0.25"/>
  <cols>
    <col min="1" max="1" width="3.25" style="14" customWidth="1"/>
    <col min="2" max="2" width="27.625" style="14" customWidth="1"/>
    <col min="3" max="3" width="17.125" style="14" customWidth="1"/>
    <col min="4" max="4" width="21.75" style="14" customWidth="1"/>
    <col min="5" max="5" width="9.25" style="37" bestFit="1" customWidth="1"/>
    <col min="6" max="6" width="13" style="37" bestFit="1" customWidth="1"/>
    <col min="7" max="7" width="20.125" style="38" customWidth="1"/>
    <col min="8" max="8" width="13" style="15" bestFit="1" customWidth="1"/>
    <col min="9" max="9" width="17.5" style="15" customWidth="1"/>
    <col min="10" max="10" width="21.5" style="15" customWidth="1"/>
    <col min="11" max="11" width="20.875" style="15" customWidth="1"/>
    <col min="12" max="12" width="16" style="39" customWidth="1"/>
    <col min="13" max="13" width="9" style="14"/>
    <col min="14" max="14" width="20.875" style="15" customWidth="1"/>
    <col min="15" max="15" width="25" style="16" customWidth="1"/>
    <col min="16" max="16" width="19.75" style="17" customWidth="1"/>
    <col min="17" max="17" width="20.875" style="15" customWidth="1"/>
    <col min="18" max="18" width="25" style="16" customWidth="1"/>
    <col min="19" max="19" width="19.75" style="17" customWidth="1"/>
    <col min="20" max="20" width="17.75" style="14" customWidth="1"/>
    <col min="21" max="21" width="20.875" style="15" customWidth="1"/>
    <col min="22" max="22" width="25" style="16" customWidth="1"/>
    <col min="23" max="23" width="19.75" style="17" customWidth="1"/>
    <col min="24" max="24" width="18.125" style="14" customWidth="1"/>
    <col min="25" max="16384" width="9" style="14"/>
  </cols>
  <sheetData>
    <row r="1" spans="1:23" ht="18.75" x14ac:dyDescent="0.25">
      <c r="B1" s="52" t="s">
        <v>432</v>
      </c>
      <c r="C1" s="8"/>
      <c r="D1" s="9"/>
      <c r="E1" s="10"/>
      <c r="F1" s="10"/>
      <c r="G1" s="11"/>
      <c r="H1" s="12"/>
      <c r="I1" s="12"/>
      <c r="J1" s="12"/>
      <c r="K1" s="12"/>
      <c r="L1" s="13"/>
    </row>
    <row r="2" spans="1:23" ht="19.5" x14ac:dyDescent="0.25">
      <c r="B2" s="8" t="s">
        <v>335</v>
      </c>
      <c r="C2" s="64" t="s">
        <v>420</v>
      </c>
      <c r="D2" s="64"/>
      <c r="E2" s="64"/>
      <c r="F2" s="67" t="s">
        <v>439</v>
      </c>
      <c r="G2" s="67"/>
      <c r="H2" s="67"/>
      <c r="I2" s="12"/>
      <c r="J2" s="12"/>
      <c r="K2" s="12" t="s">
        <v>372</v>
      </c>
      <c r="L2" s="13"/>
    </row>
    <row r="3" spans="1:23" ht="18.75" x14ac:dyDescent="0.25">
      <c r="B3" s="8" t="s">
        <v>336</v>
      </c>
      <c r="C3" s="65" t="str">
        <f>VLOOKUP(C2,工作表4!$A$2:$B$157, 2, FALSE)</f>
        <v>特奧之友</v>
      </c>
      <c r="D3" s="65"/>
      <c r="E3" s="65"/>
      <c r="F3" s="18"/>
      <c r="G3" s="19"/>
      <c r="H3" s="20"/>
      <c r="I3" s="12"/>
      <c r="J3" s="12"/>
      <c r="K3" s="12"/>
      <c r="L3" s="13"/>
    </row>
    <row r="4" spans="1:23" ht="18.75" x14ac:dyDescent="0.25">
      <c r="B4" s="21" t="s">
        <v>337</v>
      </c>
      <c r="C4" s="22">
        <f>COUNTIF(B19:B54, "運動員")</f>
        <v>0</v>
      </c>
      <c r="D4" s="23"/>
      <c r="E4" s="23"/>
      <c r="F4" s="19"/>
      <c r="G4" s="19"/>
      <c r="H4" s="20"/>
      <c r="I4" s="12"/>
      <c r="J4" s="12"/>
      <c r="K4" s="12"/>
      <c r="L4" s="13"/>
    </row>
    <row r="5" spans="1:23" ht="18.75" x14ac:dyDescent="0.25">
      <c r="B5" s="19" t="s">
        <v>338</v>
      </c>
      <c r="C5" s="18">
        <f>COUNTIF(E19:E54, "男")</f>
        <v>0</v>
      </c>
      <c r="D5" s="19"/>
      <c r="E5" s="19"/>
      <c r="F5" s="19"/>
      <c r="G5" s="19"/>
      <c r="H5" s="20"/>
      <c r="I5" s="12"/>
      <c r="J5" s="12"/>
      <c r="K5" s="12"/>
      <c r="L5" s="13"/>
    </row>
    <row r="6" spans="1:23" ht="18.75" x14ac:dyDescent="0.25">
      <c r="B6" s="19" t="s">
        <v>339</v>
      </c>
      <c r="C6" s="18">
        <f>COUNTIF(E19:E54, "女")</f>
        <v>0</v>
      </c>
      <c r="D6" s="19"/>
      <c r="E6" s="19"/>
      <c r="F6" s="19"/>
      <c r="G6" s="19"/>
      <c r="H6" s="20"/>
      <c r="I6" s="12"/>
      <c r="J6" s="12"/>
      <c r="K6" s="12"/>
      <c r="L6" s="13"/>
    </row>
    <row r="7" spans="1:23" ht="18.75" x14ac:dyDescent="0.25">
      <c r="B7" s="19" t="s">
        <v>340</v>
      </c>
      <c r="C7" s="18">
        <f>COUNTIF(J19:J54, "輕")</f>
        <v>0</v>
      </c>
      <c r="D7" s="19"/>
      <c r="E7" s="19"/>
      <c r="F7" s="19"/>
      <c r="G7" s="19"/>
      <c r="H7" s="20"/>
      <c r="I7" s="12"/>
      <c r="J7" s="12"/>
      <c r="K7" s="12"/>
      <c r="L7" s="13"/>
    </row>
    <row r="8" spans="1:23" ht="18.75" x14ac:dyDescent="0.25">
      <c r="B8" s="19" t="s">
        <v>341</v>
      </c>
      <c r="C8" s="18">
        <f>COUNTIF(J19:J54, "中")</f>
        <v>0</v>
      </c>
      <c r="D8" s="19"/>
      <c r="E8" s="19"/>
      <c r="F8" s="19"/>
      <c r="G8" s="19"/>
      <c r="H8" s="20"/>
      <c r="I8" s="12"/>
      <c r="J8" s="12"/>
      <c r="K8" s="12"/>
      <c r="L8" s="13"/>
    </row>
    <row r="9" spans="1:23" ht="18.75" x14ac:dyDescent="0.25">
      <c r="B9" s="19" t="s">
        <v>342</v>
      </c>
      <c r="C9" s="18">
        <f>COUNTIF(J19:J54, "嚴")</f>
        <v>0</v>
      </c>
      <c r="D9" s="19"/>
      <c r="E9" s="19"/>
      <c r="F9" s="19"/>
      <c r="G9" s="19"/>
      <c r="H9" s="20"/>
      <c r="I9" s="12"/>
      <c r="J9" s="12"/>
      <c r="K9" s="12"/>
      <c r="L9" s="13"/>
    </row>
    <row r="10" spans="1:23" ht="18.75" x14ac:dyDescent="0.25">
      <c r="B10" s="8" t="s">
        <v>343</v>
      </c>
      <c r="C10" s="18">
        <f>COUNTIF(B19:B54, "融合伙伴")</f>
        <v>0</v>
      </c>
      <c r="D10" s="19"/>
      <c r="E10" s="19"/>
      <c r="F10" s="19"/>
      <c r="G10" s="19"/>
      <c r="H10" s="20"/>
      <c r="I10" s="12"/>
      <c r="J10" s="12"/>
      <c r="K10" s="12"/>
      <c r="L10" s="13"/>
    </row>
    <row r="11" spans="1:23" ht="21.75" customHeight="1" x14ac:dyDescent="0.25">
      <c r="B11" s="52" t="s">
        <v>375</v>
      </c>
      <c r="C11" s="20">
        <f>SUM(COUNTIFS(K19:K43,"單打(男子)"))</f>
        <v>0</v>
      </c>
      <c r="D11" s="24" t="s">
        <v>373</v>
      </c>
      <c r="E11" s="20">
        <f>SUM(COUNTIFS(K19:K43, "雙打(男子)"))</f>
        <v>0</v>
      </c>
      <c r="F11" s="24" t="s">
        <v>370</v>
      </c>
      <c r="G11" s="20">
        <f>SUM(COUNTIFS(K19:K43, "混合雙打"))</f>
        <v>0</v>
      </c>
      <c r="K11" s="20"/>
      <c r="L11" s="13"/>
      <c r="P11" s="25"/>
      <c r="S11" s="25"/>
      <c r="W11" s="25"/>
    </row>
    <row r="12" spans="1:23" ht="18.75" x14ac:dyDescent="0.25">
      <c r="B12" s="52" t="s">
        <v>376</v>
      </c>
      <c r="C12" s="20">
        <f>SUM(COUNTIFS(K19:K43,"單打(女子)"))</f>
        <v>0</v>
      </c>
      <c r="D12" s="24" t="s">
        <v>374</v>
      </c>
      <c r="E12" s="20">
        <f>SUM(COUNTIFS(K19:K43, "雙打(女子)"))</f>
        <v>0</v>
      </c>
      <c r="F12" s="53" t="s">
        <v>377</v>
      </c>
      <c r="G12" s="20">
        <f>SUM(COUNTIFS(K19:K43, "融合雙打"))</f>
        <v>0</v>
      </c>
      <c r="H12" s="24"/>
      <c r="I12" s="20">
        <f>SUM(COUNTIFS(K19:K43, "個人技術賽"))</f>
        <v>0</v>
      </c>
      <c r="J12" s="26"/>
      <c r="K12" s="27"/>
      <c r="L12" s="13"/>
      <c r="P12" s="25"/>
      <c r="S12" s="25"/>
      <c r="W12" s="25"/>
    </row>
    <row r="13" spans="1:23" ht="38.25" thickBot="1" x14ac:dyDescent="0.3">
      <c r="B13" s="28" t="s">
        <v>344</v>
      </c>
      <c r="C13" s="28" t="s">
        <v>345</v>
      </c>
      <c r="D13" s="28" t="s">
        <v>346</v>
      </c>
      <c r="E13" s="28" t="s">
        <v>347</v>
      </c>
      <c r="F13" s="28" t="s">
        <v>348</v>
      </c>
      <c r="G13" s="41" t="s">
        <v>364</v>
      </c>
      <c r="H13" s="28" t="s">
        <v>349</v>
      </c>
      <c r="I13" s="28" t="s">
        <v>350</v>
      </c>
      <c r="J13" s="28" t="s">
        <v>351</v>
      </c>
      <c r="K13" s="63" t="s">
        <v>423</v>
      </c>
      <c r="L13" s="45" t="s">
        <v>430</v>
      </c>
      <c r="M13" s="63" t="s">
        <v>426</v>
      </c>
      <c r="N13" s="45" t="s">
        <v>424</v>
      </c>
      <c r="O13" s="29"/>
      <c r="P13" s="30"/>
      <c r="R13" s="29"/>
      <c r="S13" s="30"/>
      <c r="V13" s="29"/>
      <c r="W13" s="30"/>
    </row>
    <row r="14" spans="1:23" ht="19.5" thickTop="1" x14ac:dyDescent="0.25">
      <c r="A14" s="51" t="s">
        <v>368</v>
      </c>
      <c r="B14" s="31" t="s">
        <v>352</v>
      </c>
      <c r="C14" s="31" t="s">
        <v>353</v>
      </c>
      <c r="D14" s="31" t="s">
        <v>20</v>
      </c>
      <c r="E14" s="31" t="s">
        <v>354</v>
      </c>
      <c r="F14" s="31" t="s">
        <v>327</v>
      </c>
      <c r="G14" s="42">
        <v>42314</v>
      </c>
      <c r="H14" s="31">
        <f>IF(G14 &gt;0,DATEDIF(G14, 工作表3!$B$2, "Y"),"")</f>
        <v>9</v>
      </c>
      <c r="I14" s="31" t="str">
        <f t="shared" ref="I14:I43" si="0">IF(H14="","",IF(AND(H14&gt;=8,H14&lt;=11),"8-11",
  IF(AND(H14&gt;=12,H14&lt;=15),"12-15",
    IF(AND(H14&gt;=16,H14&lt;=21),"16-21",
      IF(AND(H14&gt;=22,H14&lt;=29),"22-29",
        IF(H14&gt;=30,"30或以上",""))))))</f>
        <v>8-11</v>
      </c>
      <c r="J14" s="46" t="s">
        <v>355</v>
      </c>
      <c r="K14" s="47" t="s">
        <v>427</v>
      </c>
      <c r="L14" s="31" t="s">
        <v>356</v>
      </c>
      <c r="M14" s="31"/>
      <c r="N14" s="31"/>
      <c r="P14" s="16"/>
      <c r="S14" s="16"/>
      <c r="W14" s="16"/>
    </row>
    <row r="15" spans="1:23" ht="18.75" x14ac:dyDescent="0.25">
      <c r="A15" s="51" t="s">
        <v>368</v>
      </c>
      <c r="B15" s="32" t="s">
        <v>352</v>
      </c>
      <c r="C15" s="32" t="s">
        <v>357</v>
      </c>
      <c r="D15" s="32" t="s">
        <v>367</v>
      </c>
      <c r="E15" s="32" t="s">
        <v>358</v>
      </c>
      <c r="F15" s="32" t="s">
        <v>359</v>
      </c>
      <c r="G15" s="43">
        <v>40121</v>
      </c>
      <c r="H15" s="32">
        <f>IF(G15 &gt;0,DATEDIF(G15, 工作表3!$B$2, "Y"),"")</f>
        <v>15</v>
      </c>
      <c r="I15" s="32" t="str">
        <f t="shared" si="0"/>
        <v>12-15</v>
      </c>
      <c r="J15" s="32" t="s">
        <v>369</v>
      </c>
      <c r="K15" s="32" t="s">
        <v>427</v>
      </c>
      <c r="L15" s="32"/>
      <c r="M15" s="31" t="s">
        <v>421</v>
      </c>
      <c r="N15" s="32" t="s">
        <v>334</v>
      </c>
      <c r="O15" s="59">
        <v>46101</v>
      </c>
      <c r="P15" s="16"/>
      <c r="S15" s="16"/>
      <c r="W15" s="16"/>
    </row>
    <row r="16" spans="1:23" ht="18.75" x14ac:dyDescent="0.25">
      <c r="A16" s="51" t="s">
        <v>368</v>
      </c>
      <c r="B16" s="32" t="s">
        <v>352</v>
      </c>
      <c r="C16" s="32" t="s">
        <v>361</v>
      </c>
      <c r="D16" s="48" t="s">
        <v>333</v>
      </c>
      <c r="E16" s="32" t="s">
        <v>358</v>
      </c>
      <c r="F16" s="32" t="s">
        <v>359</v>
      </c>
      <c r="G16" s="43">
        <v>43016</v>
      </c>
      <c r="H16" s="32">
        <f>IF(G16 &gt;0,DATEDIF(G16, 工作表3!$B$2, "Y"),"")</f>
        <v>8</v>
      </c>
      <c r="I16" s="32" t="str">
        <f t="shared" si="0"/>
        <v>8-11</v>
      </c>
      <c r="J16" s="32" t="s">
        <v>360</v>
      </c>
      <c r="K16" s="32" t="s">
        <v>421</v>
      </c>
      <c r="L16" s="32" t="s">
        <v>334</v>
      </c>
      <c r="M16" s="31"/>
      <c r="N16" s="32"/>
      <c r="P16" s="16"/>
      <c r="S16" s="16"/>
      <c r="W16" s="16"/>
    </row>
    <row r="17" spans="1:23" ht="18.75" x14ac:dyDescent="0.25">
      <c r="A17" s="51" t="s">
        <v>368</v>
      </c>
      <c r="B17" s="32" t="s">
        <v>352</v>
      </c>
      <c r="C17" s="32" t="s">
        <v>362</v>
      </c>
      <c r="D17" s="48" t="s">
        <v>332</v>
      </c>
      <c r="E17" s="32" t="s">
        <v>354</v>
      </c>
      <c r="F17" s="32" t="s">
        <v>359</v>
      </c>
      <c r="G17" s="43">
        <v>40272</v>
      </c>
      <c r="H17" s="32">
        <f>IF(G17 &gt;0,DATEDIF(G17, 工作表3!$B$2, "Y"),"")</f>
        <v>15</v>
      </c>
      <c r="I17" s="32" t="str">
        <f t="shared" si="0"/>
        <v>12-15</v>
      </c>
      <c r="J17" s="32" t="s">
        <v>355</v>
      </c>
      <c r="K17" s="32" t="s">
        <v>429</v>
      </c>
      <c r="L17" s="32" t="s">
        <v>311</v>
      </c>
      <c r="M17" s="31"/>
      <c r="N17" s="32"/>
      <c r="P17" s="16"/>
      <c r="S17" s="16"/>
      <c r="W17" s="16"/>
    </row>
    <row r="18" spans="1:23" ht="18.75" x14ac:dyDescent="0.25">
      <c r="A18" s="51" t="s">
        <v>368</v>
      </c>
      <c r="B18" s="32" t="s">
        <v>363</v>
      </c>
      <c r="C18" s="49" t="s">
        <v>366</v>
      </c>
      <c r="D18" s="32" t="s">
        <v>365</v>
      </c>
      <c r="E18" s="32" t="s">
        <v>354</v>
      </c>
      <c r="F18" s="32" t="s">
        <v>359</v>
      </c>
      <c r="G18" s="43">
        <v>29346</v>
      </c>
      <c r="H18" s="32">
        <f>IF(G18 &gt;0,DATEDIF(G18, 工作表3!$B$2, "Y"),"")</f>
        <v>45</v>
      </c>
      <c r="I18" s="32" t="str">
        <f t="shared" si="0"/>
        <v>30或以上</v>
      </c>
      <c r="J18" s="32" t="s">
        <v>356</v>
      </c>
      <c r="K18" s="49" t="s">
        <v>429</v>
      </c>
      <c r="L18" s="32" t="s">
        <v>311</v>
      </c>
      <c r="M18" s="31"/>
      <c r="N18" s="32"/>
      <c r="P18" s="16"/>
      <c r="S18" s="16"/>
      <c r="W18" s="16"/>
    </row>
    <row r="19" spans="1:23" ht="24.95" customHeight="1" x14ac:dyDescent="0.25">
      <c r="A19" s="14">
        <v>1</v>
      </c>
      <c r="B19" s="40"/>
      <c r="C19" s="40"/>
      <c r="D19" s="40"/>
      <c r="E19" s="40"/>
      <c r="F19" s="40"/>
      <c r="G19" s="60"/>
      <c r="H19" s="58" t="str">
        <f t="shared" ref="H19:H22" si="1">IF(G19="","",
  YEAR($O$15) - YEAR(G19)
  - IF(OR(MONTH($O$15)&gt;MONTH(G19), AND(MONTH($O$15)=MONTH(G19), DAY($O$15)&gt;=DAY(G19))), 0, 1)
)</f>
        <v/>
      </c>
      <c r="I19" s="50" t="str">
        <f t="shared" si="0"/>
        <v/>
      </c>
      <c r="J19" s="40"/>
      <c r="K19" s="57"/>
      <c r="L19" s="40"/>
      <c r="M19" s="31"/>
      <c r="N19" s="32"/>
    </row>
    <row r="20" spans="1:23" ht="24.95" customHeight="1" x14ac:dyDescent="0.25">
      <c r="A20" s="14">
        <v>2</v>
      </c>
      <c r="B20" s="40"/>
      <c r="C20" s="40"/>
      <c r="D20" s="40"/>
      <c r="E20" s="40"/>
      <c r="F20" s="40"/>
      <c r="G20" s="44"/>
      <c r="H20" s="58" t="str">
        <f t="shared" si="1"/>
        <v/>
      </c>
      <c r="I20" s="50" t="str">
        <f t="shared" si="0"/>
        <v/>
      </c>
      <c r="J20" s="40"/>
      <c r="K20" s="40"/>
      <c r="L20" s="40"/>
      <c r="M20" s="31"/>
      <c r="N20" s="32"/>
    </row>
    <row r="21" spans="1:23" ht="24.95" customHeight="1" x14ac:dyDescent="0.25">
      <c r="A21" s="14">
        <v>3</v>
      </c>
      <c r="B21" s="40"/>
      <c r="C21" s="40"/>
      <c r="D21" s="40"/>
      <c r="E21" s="40"/>
      <c r="F21" s="40"/>
      <c r="G21" s="44"/>
      <c r="H21" s="58" t="str">
        <f t="shared" si="1"/>
        <v/>
      </c>
      <c r="I21" s="50" t="str">
        <f t="shared" si="0"/>
        <v/>
      </c>
      <c r="J21" s="40"/>
      <c r="K21" s="40"/>
      <c r="L21" s="40"/>
      <c r="M21" s="31"/>
      <c r="N21" s="32"/>
    </row>
    <row r="22" spans="1:23" ht="24.95" customHeight="1" x14ac:dyDescent="0.25">
      <c r="A22" s="14">
        <v>4</v>
      </c>
      <c r="B22" s="40"/>
      <c r="C22" s="40"/>
      <c r="D22" s="40"/>
      <c r="E22" s="40"/>
      <c r="F22" s="40"/>
      <c r="G22" s="44"/>
      <c r="H22" s="58" t="str">
        <f t="shared" si="1"/>
        <v/>
      </c>
      <c r="I22" s="50" t="str">
        <f t="shared" si="0"/>
        <v/>
      </c>
      <c r="J22" s="40"/>
      <c r="K22" s="40"/>
      <c r="L22" s="40"/>
      <c r="M22" s="31"/>
      <c r="N22" s="32"/>
    </row>
    <row r="23" spans="1:23" ht="24.95" customHeight="1" x14ac:dyDescent="0.25">
      <c r="A23" s="14">
        <v>5</v>
      </c>
      <c r="B23" s="40"/>
      <c r="C23" s="40"/>
      <c r="D23" s="40"/>
      <c r="E23" s="40"/>
      <c r="F23" s="40"/>
      <c r="G23" s="62"/>
      <c r="H23" s="58" t="str">
        <f>IF(G23="","",
  YEAR($O$15) - YEAR(G23)
  - IF(OR(MONTH($O$15)&gt;MONTH(G23), AND(MONTH($O$15)=MONTH(G23), DAY($O$15)&gt;=DAY(G23))), 0, 1)
)</f>
        <v/>
      </c>
      <c r="I23" s="50" t="str">
        <f t="shared" si="0"/>
        <v/>
      </c>
      <c r="J23" s="40"/>
      <c r="K23" s="40"/>
      <c r="L23" s="40"/>
      <c r="M23" s="31"/>
      <c r="N23" s="32"/>
    </row>
    <row r="24" spans="1:23" ht="24.95" customHeight="1" x14ac:dyDescent="0.25">
      <c r="A24" s="14">
        <v>6</v>
      </c>
      <c r="B24" s="40"/>
      <c r="C24" s="40"/>
      <c r="D24" s="40"/>
      <c r="E24" s="40"/>
      <c r="F24" s="40"/>
      <c r="G24" s="61"/>
      <c r="H24" s="58" t="str">
        <f t="shared" ref="H24:H43" si="2">IF(G24="","",
  YEAR($O$15) - YEAR(G24)
  - IF(OR(MONTH($O$15)&gt;MONTH(G24), AND(MONTH($O$15)=MONTH(G24), DAY($O$15)&gt;=DAY(G24))), 0, 1)
)</f>
        <v/>
      </c>
      <c r="I24" s="50" t="str">
        <f t="shared" si="0"/>
        <v/>
      </c>
      <c r="J24" s="40"/>
      <c r="K24" s="40"/>
      <c r="L24" s="40"/>
      <c r="M24" s="31"/>
      <c r="N24" s="32"/>
    </row>
    <row r="25" spans="1:23" ht="24.95" customHeight="1" x14ac:dyDescent="0.25">
      <c r="A25" s="14">
        <v>7</v>
      </c>
      <c r="B25" s="40"/>
      <c r="C25" s="40"/>
      <c r="D25" s="40"/>
      <c r="E25" s="40"/>
      <c r="F25" s="40"/>
      <c r="G25" s="44"/>
      <c r="H25" s="58" t="str">
        <f t="shared" si="2"/>
        <v/>
      </c>
      <c r="I25" s="50" t="str">
        <f t="shared" si="0"/>
        <v/>
      </c>
      <c r="J25" s="40"/>
      <c r="K25" s="40"/>
      <c r="L25" s="40"/>
      <c r="M25" s="31"/>
      <c r="N25" s="32"/>
    </row>
    <row r="26" spans="1:23" ht="24.95" customHeight="1" x14ac:dyDescent="0.25">
      <c r="A26" s="14">
        <v>8</v>
      </c>
      <c r="B26" s="40"/>
      <c r="C26" s="40"/>
      <c r="D26" s="40"/>
      <c r="E26" s="40"/>
      <c r="F26" s="40"/>
      <c r="G26" s="44"/>
      <c r="H26" s="58" t="str">
        <f t="shared" si="2"/>
        <v/>
      </c>
      <c r="I26" s="50" t="str">
        <f t="shared" si="0"/>
        <v/>
      </c>
      <c r="J26" s="40"/>
      <c r="K26" s="40"/>
      <c r="L26" s="40"/>
      <c r="M26" s="31"/>
      <c r="N26" s="32"/>
    </row>
    <row r="27" spans="1:23" ht="24.95" customHeight="1" x14ac:dyDescent="0.25">
      <c r="A27" s="14">
        <v>9</v>
      </c>
      <c r="B27" s="40"/>
      <c r="C27" s="40"/>
      <c r="D27" s="40"/>
      <c r="E27" s="40"/>
      <c r="F27" s="40"/>
      <c r="G27" s="44"/>
      <c r="H27" s="58" t="str">
        <f t="shared" si="2"/>
        <v/>
      </c>
      <c r="I27" s="50" t="str">
        <f t="shared" si="0"/>
        <v/>
      </c>
      <c r="J27" s="40"/>
      <c r="K27" s="40"/>
      <c r="L27" s="40"/>
      <c r="M27" s="31"/>
      <c r="N27" s="32"/>
    </row>
    <row r="28" spans="1:23" ht="24.95" customHeight="1" x14ac:dyDescent="0.25">
      <c r="A28" s="14">
        <v>10</v>
      </c>
      <c r="B28" s="40"/>
      <c r="C28" s="40"/>
      <c r="D28" s="40"/>
      <c r="E28" s="40"/>
      <c r="F28" s="40"/>
      <c r="G28" s="44"/>
      <c r="H28" s="58" t="str">
        <f t="shared" si="2"/>
        <v/>
      </c>
      <c r="I28" s="50" t="str">
        <f t="shared" si="0"/>
        <v/>
      </c>
      <c r="J28" s="40"/>
      <c r="K28" s="40"/>
      <c r="L28" s="40"/>
      <c r="M28" s="31"/>
      <c r="N28" s="32"/>
    </row>
    <row r="29" spans="1:23" ht="24.95" customHeight="1" x14ac:dyDescent="0.25">
      <c r="A29" s="14">
        <v>11</v>
      </c>
      <c r="B29" s="40"/>
      <c r="C29" s="40"/>
      <c r="D29" s="40"/>
      <c r="E29" s="40"/>
      <c r="F29" s="40"/>
      <c r="G29" s="44"/>
      <c r="H29" s="58" t="str">
        <f t="shared" si="2"/>
        <v/>
      </c>
      <c r="I29" s="50" t="str">
        <f t="shared" si="0"/>
        <v/>
      </c>
      <c r="J29" s="40"/>
      <c r="K29" s="40"/>
      <c r="L29" s="40"/>
      <c r="M29" s="31"/>
      <c r="N29" s="32"/>
      <c r="O29" s="14"/>
      <c r="P29" s="14"/>
      <c r="Q29" s="14"/>
      <c r="R29" s="14"/>
      <c r="S29" s="14"/>
      <c r="U29" s="14"/>
      <c r="V29" s="14"/>
      <c r="W29" s="14"/>
    </row>
    <row r="30" spans="1:23" ht="24.95" customHeight="1" x14ac:dyDescent="0.25">
      <c r="A30" s="14">
        <v>12</v>
      </c>
      <c r="B30" s="40"/>
      <c r="C30" s="40"/>
      <c r="D30" s="40"/>
      <c r="E30" s="40"/>
      <c r="F30" s="40"/>
      <c r="G30" s="44"/>
      <c r="H30" s="58" t="str">
        <f t="shared" si="2"/>
        <v/>
      </c>
      <c r="I30" s="50" t="str">
        <f t="shared" si="0"/>
        <v/>
      </c>
      <c r="J30" s="40"/>
      <c r="K30" s="40"/>
      <c r="L30" s="40"/>
      <c r="M30" s="31"/>
      <c r="N30" s="32"/>
      <c r="O30" s="14"/>
      <c r="P30" s="14"/>
      <c r="Q30" s="14"/>
      <c r="R30" s="14"/>
      <c r="S30" s="14"/>
      <c r="U30" s="14"/>
      <c r="V30" s="14"/>
      <c r="W30" s="14"/>
    </row>
    <row r="31" spans="1:23" ht="24.95" customHeight="1" x14ac:dyDescent="0.25">
      <c r="A31" s="14">
        <v>13</v>
      </c>
      <c r="B31" s="40"/>
      <c r="C31" s="40"/>
      <c r="D31" s="40"/>
      <c r="E31" s="40"/>
      <c r="F31" s="40"/>
      <c r="G31" s="44"/>
      <c r="H31" s="58" t="str">
        <f t="shared" si="2"/>
        <v/>
      </c>
      <c r="I31" s="50" t="str">
        <f t="shared" si="0"/>
        <v/>
      </c>
      <c r="J31" s="40"/>
      <c r="K31" s="40"/>
      <c r="L31" s="40"/>
      <c r="M31" s="31"/>
      <c r="N31" s="32"/>
      <c r="O31" s="14"/>
      <c r="P31" s="14"/>
      <c r="Q31" s="14"/>
      <c r="R31" s="14"/>
      <c r="S31" s="14"/>
      <c r="U31" s="14"/>
      <c r="V31" s="14"/>
      <c r="W31" s="14"/>
    </row>
    <row r="32" spans="1:23" ht="24.95" customHeight="1" x14ac:dyDescent="0.25">
      <c r="A32" s="14">
        <v>14</v>
      </c>
      <c r="B32" s="40"/>
      <c r="C32" s="40"/>
      <c r="D32" s="40"/>
      <c r="E32" s="40"/>
      <c r="F32" s="40"/>
      <c r="G32" s="44"/>
      <c r="H32" s="58" t="str">
        <f t="shared" si="2"/>
        <v/>
      </c>
      <c r="I32" s="50" t="str">
        <f t="shared" si="0"/>
        <v/>
      </c>
      <c r="J32" s="40"/>
      <c r="K32" s="40"/>
      <c r="L32" s="40"/>
      <c r="M32" s="31"/>
      <c r="N32" s="32"/>
      <c r="O32" s="14"/>
      <c r="P32" s="14"/>
      <c r="Q32" s="14"/>
      <c r="R32" s="14"/>
      <c r="S32" s="14"/>
      <c r="U32" s="14"/>
      <c r="V32" s="14"/>
      <c r="W32" s="14"/>
    </row>
    <row r="33" spans="1:23" ht="24.95" customHeight="1" x14ac:dyDescent="0.25">
      <c r="A33" s="14">
        <v>15</v>
      </c>
      <c r="B33" s="40"/>
      <c r="C33" s="40"/>
      <c r="D33" s="40"/>
      <c r="E33" s="40"/>
      <c r="F33" s="40"/>
      <c r="G33" s="44"/>
      <c r="H33" s="58" t="str">
        <f t="shared" si="2"/>
        <v/>
      </c>
      <c r="I33" s="50" t="str">
        <f t="shared" si="0"/>
        <v/>
      </c>
      <c r="J33" s="40"/>
      <c r="K33" s="40"/>
      <c r="L33" s="40"/>
      <c r="M33" s="31"/>
      <c r="N33" s="32"/>
      <c r="O33" s="14"/>
      <c r="P33" s="14"/>
      <c r="Q33" s="14"/>
      <c r="R33" s="14"/>
      <c r="S33" s="14"/>
      <c r="U33" s="14"/>
      <c r="V33" s="14"/>
      <c r="W33" s="14"/>
    </row>
    <row r="34" spans="1:23" ht="24.95" customHeight="1" x14ac:dyDescent="0.25">
      <c r="A34" s="14">
        <v>16</v>
      </c>
      <c r="B34" s="40"/>
      <c r="C34" s="40"/>
      <c r="D34" s="40"/>
      <c r="E34" s="40"/>
      <c r="F34" s="40"/>
      <c r="G34" s="44"/>
      <c r="H34" s="58" t="str">
        <f t="shared" si="2"/>
        <v/>
      </c>
      <c r="I34" s="50" t="str">
        <f t="shared" si="0"/>
        <v/>
      </c>
      <c r="J34" s="40"/>
      <c r="K34" s="40"/>
      <c r="L34" s="40"/>
      <c r="M34" s="31"/>
      <c r="N34" s="32"/>
      <c r="O34" s="14"/>
      <c r="P34" s="14"/>
      <c r="Q34" s="14"/>
      <c r="R34" s="14"/>
      <c r="S34" s="14"/>
      <c r="U34" s="14"/>
      <c r="V34" s="14"/>
      <c r="W34" s="14"/>
    </row>
    <row r="35" spans="1:23" ht="24.95" customHeight="1" x14ac:dyDescent="0.25">
      <c r="A35" s="14">
        <v>17</v>
      </c>
      <c r="B35" s="40"/>
      <c r="C35" s="40"/>
      <c r="D35" s="40"/>
      <c r="E35" s="40"/>
      <c r="F35" s="40"/>
      <c r="G35" s="44"/>
      <c r="H35" s="58" t="str">
        <f t="shared" si="2"/>
        <v/>
      </c>
      <c r="I35" s="50" t="str">
        <f t="shared" si="0"/>
        <v/>
      </c>
      <c r="J35" s="40"/>
      <c r="K35" s="40"/>
      <c r="L35" s="40"/>
      <c r="M35" s="31"/>
      <c r="N35" s="32"/>
      <c r="O35" s="14"/>
      <c r="P35" s="14"/>
      <c r="Q35" s="14"/>
      <c r="R35" s="14"/>
      <c r="S35" s="14"/>
      <c r="U35" s="14"/>
      <c r="V35" s="14"/>
      <c r="W35" s="14"/>
    </row>
    <row r="36" spans="1:23" ht="24.95" customHeight="1" x14ac:dyDescent="0.25">
      <c r="A36" s="14">
        <v>18</v>
      </c>
      <c r="B36" s="40"/>
      <c r="C36" s="40"/>
      <c r="D36" s="40"/>
      <c r="E36" s="40"/>
      <c r="F36" s="40"/>
      <c r="G36" s="44"/>
      <c r="H36" s="58" t="str">
        <f t="shared" si="2"/>
        <v/>
      </c>
      <c r="I36" s="50" t="str">
        <f t="shared" si="0"/>
        <v/>
      </c>
      <c r="J36" s="40"/>
      <c r="K36" s="40"/>
      <c r="L36" s="40"/>
      <c r="M36" s="31"/>
      <c r="N36" s="32"/>
      <c r="O36" s="14"/>
      <c r="P36" s="14"/>
      <c r="Q36" s="14"/>
      <c r="R36" s="14"/>
      <c r="S36" s="14"/>
      <c r="U36" s="14"/>
      <c r="V36" s="14"/>
      <c r="W36" s="14"/>
    </row>
    <row r="37" spans="1:23" ht="24.95" customHeight="1" x14ac:dyDescent="0.25">
      <c r="A37" s="14">
        <v>19</v>
      </c>
      <c r="B37" s="40"/>
      <c r="C37" s="40"/>
      <c r="D37" s="40"/>
      <c r="E37" s="40"/>
      <c r="F37" s="40"/>
      <c r="G37" s="44"/>
      <c r="H37" s="58" t="str">
        <f t="shared" si="2"/>
        <v/>
      </c>
      <c r="I37" s="50" t="str">
        <f t="shared" si="0"/>
        <v/>
      </c>
      <c r="J37" s="40"/>
      <c r="K37" s="40"/>
      <c r="L37" s="40"/>
      <c r="M37" s="31"/>
      <c r="N37" s="32"/>
      <c r="O37" s="14"/>
      <c r="P37" s="14"/>
      <c r="Q37" s="14"/>
      <c r="R37" s="14"/>
      <c r="S37" s="14"/>
      <c r="U37" s="14"/>
      <c r="V37" s="14"/>
      <c r="W37" s="14"/>
    </row>
    <row r="38" spans="1:23" ht="24.95" customHeight="1" x14ac:dyDescent="0.25">
      <c r="A38" s="14">
        <v>20</v>
      </c>
      <c r="B38" s="40"/>
      <c r="C38" s="40"/>
      <c r="D38" s="40"/>
      <c r="E38" s="40"/>
      <c r="F38" s="40"/>
      <c r="G38" s="44"/>
      <c r="H38" s="58" t="str">
        <f t="shared" si="2"/>
        <v/>
      </c>
      <c r="I38" s="50" t="str">
        <f t="shared" si="0"/>
        <v/>
      </c>
      <c r="J38" s="40"/>
      <c r="K38" s="40"/>
      <c r="L38" s="40"/>
      <c r="M38" s="31"/>
      <c r="N38" s="32"/>
      <c r="O38" s="14"/>
      <c r="P38" s="14"/>
      <c r="Q38" s="14"/>
      <c r="R38" s="14"/>
      <c r="S38" s="14"/>
      <c r="U38" s="14"/>
      <c r="V38" s="14"/>
      <c r="W38" s="14"/>
    </row>
    <row r="39" spans="1:23" ht="24.95" customHeight="1" x14ac:dyDescent="0.25">
      <c r="A39" s="14">
        <v>21</v>
      </c>
      <c r="B39" s="40"/>
      <c r="C39" s="40"/>
      <c r="D39" s="40"/>
      <c r="E39" s="40"/>
      <c r="F39" s="40"/>
      <c r="G39" s="44"/>
      <c r="H39" s="58" t="str">
        <f t="shared" si="2"/>
        <v/>
      </c>
      <c r="I39" s="50" t="str">
        <f t="shared" si="0"/>
        <v/>
      </c>
      <c r="J39" s="40"/>
      <c r="K39" s="40"/>
      <c r="L39" s="40"/>
      <c r="M39" s="31"/>
      <c r="N39" s="32"/>
      <c r="O39" s="14"/>
      <c r="P39" s="14"/>
      <c r="Q39" s="14"/>
      <c r="R39" s="14"/>
      <c r="S39" s="14"/>
      <c r="U39" s="14"/>
      <c r="V39" s="14"/>
      <c r="W39" s="14"/>
    </row>
    <row r="40" spans="1:23" ht="24.95" customHeight="1" x14ac:dyDescent="0.25">
      <c r="A40" s="14">
        <v>22</v>
      </c>
      <c r="B40" s="40"/>
      <c r="C40" s="40"/>
      <c r="D40" s="40"/>
      <c r="E40" s="40"/>
      <c r="F40" s="40"/>
      <c r="G40" s="44"/>
      <c r="H40" s="58" t="str">
        <f t="shared" si="2"/>
        <v/>
      </c>
      <c r="I40" s="50" t="str">
        <f t="shared" si="0"/>
        <v/>
      </c>
      <c r="J40" s="40"/>
      <c r="K40" s="40"/>
      <c r="L40" s="40"/>
      <c r="M40" s="31"/>
      <c r="N40" s="32"/>
      <c r="O40" s="14"/>
      <c r="P40" s="14"/>
      <c r="Q40" s="14"/>
      <c r="R40" s="14"/>
      <c r="S40" s="14"/>
      <c r="U40" s="14"/>
      <c r="V40" s="14"/>
      <c r="W40" s="14"/>
    </row>
    <row r="41" spans="1:23" ht="24.95" customHeight="1" x14ac:dyDescent="0.25">
      <c r="A41" s="14">
        <v>23</v>
      </c>
      <c r="B41" s="40"/>
      <c r="C41" s="40"/>
      <c r="D41" s="40"/>
      <c r="E41" s="40"/>
      <c r="F41" s="40"/>
      <c r="G41" s="44"/>
      <c r="H41" s="58" t="str">
        <f t="shared" si="2"/>
        <v/>
      </c>
      <c r="I41" s="50" t="str">
        <f t="shared" si="0"/>
        <v/>
      </c>
      <c r="J41" s="40"/>
      <c r="K41" s="40"/>
      <c r="L41" s="40"/>
      <c r="M41" s="31"/>
      <c r="N41" s="32"/>
      <c r="O41" s="14"/>
      <c r="P41" s="14"/>
      <c r="Q41" s="14"/>
      <c r="R41" s="14"/>
      <c r="S41" s="14"/>
      <c r="U41" s="14"/>
      <c r="V41" s="14"/>
      <c r="W41" s="14"/>
    </row>
    <row r="42" spans="1:23" ht="24.95" customHeight="1" x14ac:dyDescent="0.25">
      <c r="A42" s="14">
        <v>24</v>
      </c>
      <c r="B42" s="40"/>
      <c r="C42" s="40"/>
      <c r="D42" s="40"/>
      <c r="E42" s="40"/>
      <c r="F42" s="40"/>
      <c r="G42" s="44"/>
      <c r="H42" s="58" t="str">
        <f t="shared" si="2"/>
        <v/>
      </c>
      <c r="I42" s="50" t="str">
        <f t="shared" si="0"/>
        <v/>
      </c>
      <c r="J42" s="40"/>
      <c r="K42" s="40"/>
      <c r="L42" s="40"/>
      <c r="M42" s="31"/>
      <c r="N42" s="32"/>
      <c r="O42" s="14"/>
      <c r="P42" s="14"/>
      <c r="Q42" s="14"/>
      <c r="R42" s="14"/>
      <c r="S42" s="14"/>
      <c r="U42" s="14"/>
      <c r="V42" s="14"/>
      <c r="W42" s="14"/>
    </row>
    <row r="43" spans="1:23" ht="24.95" customHeight="1" x14ac:dyDescent="0.25">
      <c r="A43" s="14">
        <v>25</v>
      </c>
      <c r="B43" s="40"/>
      <c r="C43" s="40"/>
      <c r="D43" s="40"/>
      <c r="E43" s="40"/>
      <c r="F43" s="40"/>
      <c r="G43" s="44"/>
      <c r="H43" s="58" t="str">
        <f t="shared" si="2"/>
        <v/>
      </c>
      <c r="I43" s="50" t="str">
        <f t="shared" si="0"/>
        <v/>
      </c>
      <c r="J43" s="40"/>
      <c r="K43" s="40"/>
      <c r="L43" s="40"/>
      <c r="M43" s="31"/>
      <c r="N43" s="32"/>
      <c r="O43" s="14"/>
      <c r="P43" s="14"/>
      <c r="Q43" s="14"/>
      <c r="R43" s="14"/>
      <c r="S43" s="14"/>
      <c r="U43" s="14"/>
      <c r="V43" s="14"/>
      <c r="W43" s="14"/>
    </row>
    <row r="44" spans="1:23" ht="24.95" customHeight="1" x14ac:dyDescent="0.25">
      <c r="A44" s="14">
        <v>26</v>
      </c>
      <c r="B44" s="40"/>
      <c r="C44" s="40"/>
      <c r="D44" s="40"/>
      <c r="E44" s="40"/>
      <c r="F44" s="40"/>
      <c r="G44" s="44"/>
      <c r="H44" s="58" t="str">
        <f t="shared" ref="H44:H68" si="3">IF(G44="","",
  YEAR($O$15) - YEAR(G44)
  - IF(OR(MONTH($O$15)&gt;MONTH(G44), AND(MONTH($O$15)=MONTH(G44), DAY($O$15)&gt;=DAY(G44))), 0, 1)
)</f>
        <v/>
      </c>
      <c r="I44" s="50" t="str">
        <f t="shared" ref="I44:I68" si="4">IF(H44="","",IF(AND(H44&gt;=8,H44&lt;=11),"8-11",
  IF(AND(H44&gt;=12,H44&lt;=15),"12-15",
    IF(AND(H44&gt;=16,H44&lt;=21),"16-21",
      IF(AND(H44&gt;=22,H44&lt;=29),"22-29",
        IF(H44&gt;=30,"30或以上",""))))))</f>
        <v/>
      </c>
      <c r="J44" s="40"/>
      <c r="K44" s="40"/>
      <c r="L44" s="40"/>
      <c r="M44" s="31"/>
      <c r="N44" s="32"/>
      <c r="O44" s="14"/>
      <c r="P44" s="14"/>
      <c r="Q44" s="14"/>
      <c r="R44" s="14"/>
      <c r="S44" s="14"/>
      <c r="U44" s="14"/>
      <c r="V44" s="14"/>
      <c r="W44" s="14"/>
    </row>
    <row r="45" spans="1:23" ht="24.95" customHeight="1" x14ac:dyDescent="0.25">
      <c r="A45" s="14">
        <v>27</v>
      </c>
      <c r="B45" s="40"/>
      <c r="C45" s="40"/>
      <c r="D45" s="40"/>
      <c r="E45" s="40"/>
      <c r="F45" s="40"/>
      <c r="G45" s="44"/>
      <c r="H45" s="58" t="str">
        <f t="shared" si="3"/>
        <v/>
      </c>
      <c r="I45" s="50" t="str">
        <f t="shared" si="4"/>
        <v/>
      </c>
      <c r="J45" s="40"/>
      <c r="K45" s="40"/>
      <c r="L45" s="40"/>
      <c r="M45" s="31"/>
      <c r="N45" s="32"/>
      <c r="O45" s="14"/>
      <c r="P45" s="14"/>
      <c r="Q45" s="14"/>
      <c r="R45" s="14"/>
      <c r="S45" s="14"/>
      <c r="U45" s="14"/>
      <c r="V45" s="14"/>
      <c r="W45" s="14"/>
    </row>
    <row r="46" spans="1:23" ht="24.95" customHeight="1" x14ac:dyDescent="0.25">
      <c r="A46" s="14">
        <v>28</v>
      </c>
      <c r="B46" s="40"/>
      <c r="C46" s="40"/>
      <c r="D46" s="40"/>
      <c r="E46" s="40"/>
      <c r="F46" s="40"/>
      <c r="G46" s="44"/>
      <c r="H46" s="58" t="str">
        <f t="shared" si="3"/>
        <v/>
      </c>
      <c r="I46" s="50" t="str">
        <f t="shared" si="4"/>
        <v/>
      </c>
      <c r="J46" s="40"/>
      <c r="K46" s="40"/>
      <c r="L46" s="40"/>
      <c r="M46" s="31"/>
      <c r="N46" s="32"/>
      <c r="O46" s="14"/>
      <c r="P46" s="14"/>
      <c r="Q46" s="14"/>
      <c r="R46" s="14"/>
      <c r="S46" s="14"/>
      <c r="U46" s="14"/>
      <c r="V46" s="14"/>
      <c r="W46" s="14"/>
    </row>
    <row r="47" spans="1:23" ht="24.95" customHeight="1" x14ac:dyDescent="0.25">
      <c r="A47" s="14">
        <v>29</v>
      </c>
      <c r="B47" s="40"/>
      <c r="C47" s="40"/>
      <c r="D47" s="40"/>
      <c r="E47" s="40"/>
      <c r="F47" s="40"/>
      <c r="G47" s="44"/>
      <c r="H47" s="58" t="str">
        <f t="shared" si="3"/>
        <v/>
      </c>
      <c r="I47" s="50" t="str">
        <f t="shared" si="4"/>
        <v/>
      </c>
      <c r="J47" s="40"/>
      <c r="K47" s="40"/>
      <c r="L47" s="40"/>
      <c r="M47" s="31"/>
      <c r="N47" s="32"/>
      <c r="O47" s="14"/>
      <c r="P47" s="14"/>
      <c r="Q47" s="14"/>
      <c r="R47" s="14"/>
      <c r="S47" s="14"/>
      <c r="U47" s="14"/>
      <c r="V47" s="14"/>
      <c r="W47" s="14"/>
    </row>
    <row r="48" spans="1:23" ht="24.95" customHeight="1" x14ac:dyDescent="0.25">
      <c r="A48" s="14">
        <v>30</v>
      </c>
      <c r="B48" s="40"/>
      <c r="C48" s="40"/>
      <c r="D48" s="40"/>
      <c r="E48" s="40"/>
      <c r="F48" s="40"/>
      <c r="G48" s="44"/>
      <c r="H48" s="58" t="str">
        <f t="shared" si="3"/>
        <v/>
      </c>
      <c r="I48" s="50" t="str">
        <f t="shared" si="4"/>
        <v/>
      </c>
      <c r="J48" s="40"/>
      <c r="K48" s="40"/>
      <c r="L48" s="40"/>
      <c r="M48" s="31"/>
      <c r="N48" s="32"/>
      <c r="O48" s="14"/>
      <c r="P48" s="14"/>
      <c r="Q48" s="14"/>
      <c r="R48" s="14"/>
      <c r="S48" s="14"/>
      <c r="U48" s="14"/>
      <c r="V48" s="14"/>
      <c r="W48" s="14"/>
    </row>
    <row r="49" spans="1:23" ht="24.95" customHeight="1" x14ac:dyDescent="0.25">
      <c r="A49" s="14">
        <v>31</v>
      </c>
      <c r="B49" s="40"/>
      <c r="C49" s="40"/>
      <c r="D49" s="40"/>
      <c r="E49" s="40"/>
      <c r="F49" s="40"/>
      <c r="G49" s="44"/>
      <c r="H49" s="58" t="str">
        <f t="shared" si="3"/>
        <v/>
      </c>
      <c r="I49" s="50" t="str">
        <f t="shared" si="4"/>
        <v/>
      </c>
      <c r="J49" s="40"/>
      <c r="K49" s="40"/>
      <c r="L49" s="40"/>
      <c r="M49" s="31"/>
      <c r="N49" s="32"/>
      <c r="O49" s="14"/>
      <c r="P49" s="14"/>
      <c r="Q49" s="14"/>
      <c r="R49" s="14"/>
      <c r="S49" s="14"/>
      <c r="U49" s="14"/>
      <c r="V49" s="14"/>
      <c r="W49" s="14"/>
    </row>
    <row r="50" spans="1:23" ht="24.95" customHeight="1" x14ac:dyDescent="0.25">
      <c r="A50" s="14">
        <v>32</v>
      </c>
      <c r="B50" s="40"/>
      <c r="C50" s="40"/>
      <c r="D50" s="40"/>
      <c r="E50" s="40"/>
      <c r="F50" s="40"/>
      <c r="G50" s="44"/>
      <c r="H50" s="58" t="str">
        <f t="shared" si="3"/>
        <v/>
      </c>
      <c r="I50" s="50" t="str">
        <f t="shared" si="4"/>
        <v/>
      </c>
      <c r="J50" s="40"/>
      <c r="K50" s="40"/>
      <c r="L50" s="40"/>
      <c r="M50" s="31"/>
      <c r="N50" s="32"/>
      <c r="O50" s="14"/>
      <c r="P50" s="14"/>
      <c r="Q50" s="14"/>
      <c r="R50" s="14"/>
      <c r="S50" s="14"/>
      <c r="U50" s="14"/>
      <c r="V50" s="14"/>
      <c r="W50" s="14"/>
    </row>
    <row r="51" spans="1:23" ht="23.45" customHeight="1" x14ac:dyDescent="0.25">
      <c r="A51" s="14">
        <v>33</v>
      </c>
      <c r="B51" s="40"/>
      <c r="C51" s="40"/>
      <c r="D51" s="40"/>
      <c r="E51" s="40"/>
      <c r="F51" s="40"/>
      <c r="G51" s="44"/>
      <c r="H51" s="58" t="str">
        <f t="shared" si="3"/>
        <v/>
      </c>
      <c r="I51" s="50" t="str">
        <f t="shared" si="4"/>
        <v/>
      </c>
      <c r="J51" s="40"/>
      <c r="K51" s="40"/>
      <c r="L51" s="40"/>
      <c r="M51" s="31"/>
      <c r="N51" s="32"/>
      <c r="O51" s="14"/>
      <c r="P51" s="14"/>
      <c r="Q51" s="14"/>
      <c r="R51" s="14"/>
      <c r="S51" s="14"/>
      <c r="U51" s="14"/>
      <c r="V51" s="14"/>
      <c r="W51" s="14"/>
    </row>
    <row r="52" spans="1:23" ht="23.45" customHeight="1" x14ac:dyDescent="0.25">
      <c r="A52" s="14">
        <v>34</v>
      </c>
      <c r="B52" s="40"/>
      <c r="C52" s="40"/>
      <c r="D52" s="40"/>
      <c r="E52" s="40"/>
      <c r="F52" s="40"/>
      <c r="G52" s="44"/>
      <c r="H52" s="58" t="str">
        <f t="shared" si="3"/>
        <v/>
      </c>
      <c r="I52" s="50" t="str">
        <f t="shared" si="4"/>
        <v/>
      </c>
      <c r="J52" s="40"/>
      <c r="K52" s="40"/>
      <c r="L52" s="40"/>
      <c r="M52" s="31"/>
      <c r="N52" s="32"/>
      <c r="O52" s="14"/>
      <c r="P52" s="14"/>
      <c r="Q52" s="14"/>
      <c r="R52" s="14"/>
      <c r="S52" s="14"/>
      <c r="U52" s="14"/>
      <c r="V52" s="14"/>
      <c r="W52" s="14"/>
    </row>
    <row r="53" spans="1:23" ht="23.45" customHeight="1" x14ac:dyDescent="0.25">
      <c r="A53" s="14">
        <v>35</v>
      </c>
      <c r="B53" s="40"/>
      <c r="C53" s="40"/>
      <c r="D53" s="40"/>
      <c r="E53" s="40"/>
      <c r="F53" s="40"/>
      <c r="G53" s="44"/>
      <c r="H53" s="58" t="str">
        <f t="shared" si="3"/>
        <v/>
      </c>
      <c r="I53" s="50" t="str">
        <f t="shared" si="4"/>
        <v/>
      </c>
      <c r="J53" s="40"/>
      <c r="K53" s="40"/>
      <c r="L53" s="40"/>
      <c r="M53" s="31"/>
      <c r="N53" s="32"/>
      <c r="O53" s="14"/>
      <c r="P53" s="14"/>
      <c r="Q53" s="14"/>
      <c r="R53" s="14"/>
      <c r="S53" s="14"/>
      <c r="U53" s="14"/>
      <c r="V53" s="14"/>
      <c r="W53" s="14"/>
    </row>
    <row r="54" spans="1:23" ht="23.45" customHeight="1" x14ac:dyDescent="0.25">
      <c r="A54" s="14">
        <v>36</v>
      </c>
      <c r="B54" s="40"/>
      <c r="C54" s="40"/>
      <c r="D54" s="40"/>
      <c r="E54" s="40"/>
      <c r="F54" s="40"/>
      <c r="G54" s="44"/>
      <c r="H54" s="58" t="str">
        <f t="shared" si="3"/>
        <v/>
      </c>
      <c r="I54" s="50" t="str">
        <f t="shared" si="4"/>
        <v/>
      </c>
      <c r="J54" s="40"/>
      <c r="K54" s="40"/>
      <c r="L54" s="40"/>
      <c r="M54" s="31"/>
      <c r="N54" s="32"/>
      <c r="O54" s="14"/>
      <c r="P54" s="14"/>
      <c r="Q54" s="14"/>
      <c r="R54" s="14"/>
      <c r="S54" s="14"/>
      <c r="U54" s="14"/>
      <c r="V54" s="14"/>
      <c r="W54" s="14"/>
    </row>
    <row r="55" spans="1:23" ht="23.45" customHeight="1" x14ac:dyDescent="0.25">
      <c r="A55" s="14">
        <v>37</v>
      </c>
      <c r="B55" s="40"/>
      <c r="C55" s="40"/>
      <c r="D55" s="40"/>
      <c r="E55" s="40"/>
      <c r="F55" s="40"/>
      <c r="G55" s="44"/>
      <c r="H55" s="58" t="str">
        <f t="shared" si="3"/>
        <v/>
      </c>
      <c r="I55" s="50" t="str">
        <f t="shared" si="4"/>
        <v/>
      </c>
      <c r="J55" s="40"/>
      <c r="K55" s="40"/>
      <c r="L55" s="40"/>
      <c r="M55" s="31"/>
      <c r="N55" s="32"/>
      <c r="O55" s="14"/>
      <c r="P55" s="14"/>
      <c r="Q55" s="14"/>
      <c r="R55" s="14"/>
      <c r="S55" s="14"/>
      <c r="U55" s="14"/>
      <c r="V55" s="14"/>
      <c r="W55" s="14"/>
    </row>
    <row r="56" spans="1:23" ht="23.45" customHeight="1" x14ac:dyDescent="0.25">
      <c r="A56" s="14">
        <v>38</v>
      </c>
      <c r="B56" s="40"/>
      <c r="C56" s="40"/>
      <c r="D56" s="40"/>
      <c r="E56" s="40"/>
      <c r="F56" s="40"/>
      <c r="G56" s="44"/>
      <c r="H56" s="58" t="str">
        <f t="shared" si="3"/>
        <v/>
      </c>
      <c r="I56" s="50" t="str">
        <f t="shared" si="4"/>
        <v/>
      </c>
      <c r="J56" s="40"/>
      <c r="K56" s="40"/>
      <c r="L56" s="40"/>
      <c r="M56" s="31"/>
      <c r="N56" s="32"/>
      <c r="O56" s="14"/>
      <c r="P56" s="14"/>
      <c r="Q56" s="14"/>
      <c r="R56" s="14"/>
      <c r="S56" s="14"/>
      <c r="U56" s="14"/>
      <c r="V56" s="14"/>
      <c r="W56" s="14"/>
    </row>
    <row r="57" spans="1:23" ht="23.45" customHeight="1" x14ac:dyDescent="0.25">
      <c r="A57" s="14">
        <v>39</v>
      </c>
      <c r="B57" s="40"/>
      <c r="C57" s="40"/>
      <c r="D57" s="40"/>
      <c r="E57" s="40"/>
      <c r="F57" s="40"/>
      <c r="G57" s="44"/>
      <c r="H57" s="58" t="str">
        <f t="shared" si="3"/>
        <v/>
      </c>
      <c r="I57" s="50" t="str">
        <f t="shared" si="4"/>
        <v/>
      </c>
      <c r="J57" s="40"/>
      <c r="K57" s="40"/>
      <c r="L57" s="40"/>
      <c r="M57" s="31"/>
      <c r="N57" s="32"/>
      <c r="O57" s="14"/>
      <c r="P57" s="14"/>
      <c r="Q57" s="14"/>
      <c r="R57" s="14"/>
      <c r="S57" s="14"/>
      <c r="U57" s="14"/>
      <c r="V57" s="14"/>
      <c r="W57" s="14"/>
    </row>
    <row r="58" spans="1:23" ht="23.45" customHeight="1" x14ac:dyDescent="0.25">
      <c r="A58" s="14">
        <v>40</v>
      </c>
      <c r="B58" s="40"/>
      <c r="C58" s="40"/>
      <c r="D58" s="40"/>
      <c r="E58" s="40"/>
      <c r="F58" s="40"/>
      <c r="G58" s="44"/>
      <c r="H58" s="58" t="str">
        <f t="shared" si="3"/>
        <v/>
      </c>
      <c r="I58" s="50" t="str">
        <f t="shared" si="4"/>
        <v/>
      </c>
      <c r="J58" s="40"/>
      <c r="K58" s="40"/>
      <c r="L58" s="40"/>
      <c r="M58" s="31"/>
      <c r="N58" s="32"/>
      <c r="O58" s="14"/>
      <c r="P58" s="14"/>
      <c r="Q58" s="14"/>
      <c r="R58" s="14"/>
      <c r="S58" s="14"/>
      <c r="U58" s="14"/>
      <c r="V58" s="14"/>
      <c r="W58" s="14"/>
    </row>
    <row r="59" spans="1:23" ht="23.45" customHeight="1" x14ac:dyDescent="0.25">
      <c r="A59" s="14">
        <v>41</v>
      </c>
      <c r="B59" s="40"/>
      <c r="C59" s="40"/>
      <c r="D59" s="40"/>
      <c r="E59" s="40"/>
      <c r="F59" s="40"/>
      <c r="G59" s="44"/>
      <c r="H59" s="58" t="str">
        <f t="shared" si="3"/>
        <v/>
      </c>
      <c r="I59" s="50" t="str">
        <f t="shared" si="4"/>
        <v/>
      </c>
      <c r="J59" s="40"/>
      <c r="K59" s="40"/>
      <c r="L59" s="40"/>
      <c r="M59" s="31"/>
      <c r="N59" s="32"/>
      <c r="O59" s="14"/>
      <c r="P59" s="14"/>
      <c r="Q59" s="14"/>
      <c r="R59" s="14"/>
      <c r="S59" s="14"/>
      <c r="U59" s="14"/>
      <c r="V59" s="14"/>
      <c r="W59" s="14"/>
    </row>
    <row r="60" spans="1:23" ht="23.45" customHeight="1" x14ac:dyDescent="0.25">
      <c r="A60" s="14">
        <v>42</v>
      </c>
      <c r="B60" s="40"/>
      <c r="C60" s="40"/>
      <c r="D60" s="40"/>
      <c r="E60" s="40"/>
      <c r="F60" s="40"/>
      <c r="G60" s="44"/>
      <c r="H60" s="58" t="str">
        <f t="shared" si="3"/>
        <v/>
      </c>
      <c r="I60" s="50" t="str">
        <f t="shared" si="4"/>
        <v/>
      </c>
      <c r="J60" s="40"/>
      <c r="K60" s="40"/>
      <c r="L60" s="40"/>
      <c r="M60" s="31"/>
      <c r="N60" s="32"/>
      <c r="O60" s="14"/>
      <c r="P60" s="14"/>
      <c r="Q60" s="14"/>
      <c r="R60" s="14"/>
      <c r="S60" s="14"/>
      <c r="U60" s="14"/>
      <c r="V60" s="14"/>
      <c r="W60" s="14"/>
    </row>
    <row r="61" spans="1:23" ht="23.45" customHeight="1" x14ac:dyDescent="0.25">
      <c r="A61" s="14">
        <v>43</v>
      </c>
      <c r="B61" s="40"/>
      <c r="C61" s="40"/>
      <c r="D61" s="40"/>
      <c r="E61" s="40"/>
      <c r="F61" s="40"/>
      <c r="G61" s="44"/>
      <c r="H61" s="58" t="str">
        <f t="shared" si="3"/>
        <v/>
      </c>
      <c r="I61" s="50" t="str">
        <f t="shared" si="4"/>
        <v/>
      </c>
      <c r="J61" s="40"/>
      <c r="K61" s="40"/>
      <c r="L61" s="40"/>
      <c r="M61" s="31"/>
      <c r="N61" s="32"/>
      <c r="O61" s="14"/>
      <c r="P61" s="14"/>
      <c r="Q61" s="14"/>
      <c r="R61" s="14"/>
      <c r="S61" s="14"/>
      <c r="U61" s="14"/>
      <c r="V61" s="14"/>
      <c r="W61" s="14"/>
    </row>
    <row r="62" spans="1:23" ht="23.45" customHeight="1" x14ac:dyDescent="0.25">
      <c r="A62" s="14">
        <v>44</v>
      </c>
      <c r="B62" s="40"/>
      <c r="C62" s="40"/>
      <c r="D62" s="40"/>
      <c r="E62" s="40"/>
      <c r="F62" s="40"/>
      <c r="G62" s="44"/>
      <c r="H62" s="58" t="str">
        <f t="shared" si="3"/>
        <v/>
      </c>
      <c r="I62" s="50" t="str">
        <f t="shared" si="4"/>
        <v/>
      </c>
      <c r="J62" s="40"/>
      <c r="K62" s="40"/>
      <c r="L62" s="40"/>
      <c r="M62" s="31"/>
      <c r="N62" s="32"/>
      <c r="O62" s="14"/>
      <c r="P62" s="14"/>
      <c r="Q62" s="14"/>
      <c r="R62" s="14"/>
      <c r="S62" s="14"/>
      <c r="U62" s="14"/>
      <c r="V62" s="14"/>
      <c r="W62" s="14"/>
    </row>
    <row r="63" spans="1:23" ht="23.45" customHeight="1" x14ac:dyDescent="0.25">
      <c r="A63" s="14">
        <v>45</v>
      </c>
      <c r="B63" s="40"/>
      <c r="C63" s="40"/>
      <c r="D63" s="40"/>
      <c r="E63" s="40"/>
      <c r="F63" s="40"/>
      <c r="G63" s="44"/>
      <c r="H63" s="58" t="str">
        <f t="shared" si="3"/>
        <v/>
      </c>
      <c r="I63" s="50" t="str">
        <f t="shared" si="4"/>
        <v/>
      </c>
      <c r="J63" s="40"/>
      <c r="K63" s="40"/>
      <c r="L63" s="40"/>
      <c r="M63" s="31"/>
      <c r="N63" s="32"/>
    </row>
    <row r="64" spans="1:23" ht="23.45" customHeight="1" x14ac:dyDescent="0.25">
      <c r="A64" s="14">
        <v>46</v>
      </c>
      <c r="B64" s="40"/>
      <c r="C64" s="40"/>
      <c r="D64" s="40"/>
      <c r="E64" s="40"/>
      <c r="F64" s="40"/>
      <c r="G64" s="44"/>
      <c r="H64" s="58" t="str">
        <f t="shared" si="3"/>
        <v/>
      </c>
      <c r="I64" s="50" t="str">
        <f t="shared" si="4"/>
        <v/>
      </c>
      <c r="J64" s="40"/>
      <c r="K64" s="40"/>
      <c r="L64" s="40"/>
      <c r="M64" s="31"/>
      <c r="N64" s="32"/>
    </row>
    <row r="65" spans="1:14" ht="23.45" customHeight="1" x14ac:dyDescent="0.25">
      <c r="A65" s="14">
        <v>47</v>
      </c>
      <c r="B65" s="40"/>
      <c r="C65" s="40"/>
      <c r="D65" s="40"/>
      <c r="E65" s="40"/>
      <c r="F65" s="40"/>
      <c r="G65" s="44"/>
      <c r="H65" s="58" t="str">
        <f t="shared" si="3"/>
        <v/>
      </c>
      <c r="I65" s="50" t="str">
        <f t="shared" si="4"/>
        <v/>
      </c>
      <c r="J65" s="40"/>
      <c r="K65" s="40"/>
      <c r="L65" s="40"/>
      <c r="M65" s="31"/>
      <c r="N65" s="32"/>
    </row>
    <row r="66" spans="1:14" ht="23.45" customHeight="1" x14ac:dyDescent="0.25">
      <c r="A66" s="14">
        <v>48</v>
      </c>
      <c r="B66" s="40"/>
      <c r="C66" s="40"/>
      <c r="D66" s="40"/>
      <c r="E66" s="40"/>
      <c r="F66" s="40"/>
      <c r="G66" s="44"/>
      <c r="H66" s="58" t="str">
        <f t="shared" si="3"/>
        <v/>
      </c>
      <c r="I66" s="50" t="str">
        <f t="shared" si="4"/>
        <v/>
      </c>
      <c r="J66" s="40"/>
      <c r="K66" s="40"/>
      <c r="L66" s="40"/>
      <c r="M66" s="31"/>
      <c r="N66" s="32"/>
    </row>
    <row r="67" spans="1:14" ht="23.45" customHeight="1" x14ac:dyDescent="0.25">
      <c r="A67" s="14">
        <v>49</v>
      </c>
      <c r="B67" s="40"/>
      <c r="C67" s="40"/>
      <c r="D67" s="40"/>
      <c r="E67" s="40"/>
      <c r="F67" s="40"/>
      <c r="G67" s="44"/>
      <c r="H67" s="58" t="str">
        <f t="shared" si="3"/>
        <v/>
      </c>
      <c r="I67" s="50" t="str">
        <f t="shared" si="4"/>
        <v/>
      </c>
      <c r="J67" s="40"/>
      <c r="K67" s="40"/>
      <c r="L67" s="40"/>
      <c r="M67" s="31"/>
      <c r="N67" s="32"/>
    </row>
    <row r="68" spans="1:14" ht="23.45" customHeight="1" x14ac:dyDescent="0.25">
      <c r="A68" s="14">
        <v>50</v>
      </c>
      <c r="B68" s="40"/>
      <c r="C68" s="40"/>
      <c r="D68" s="40"/>
      <c r="E68" s="40"/>
      <c r="F68" s="40"/>
      <c r="G68" s="44"/>
      <c r="H68" s="58" t="str">
        <f t="shared" si="3"/>
        <v/>
      </c>
      <c r="I68" s="50" t="str">
        <f t="shared" si="4"/>
        <v/>
      </c>
      <c r="J68" s="40"/>
      <c r="K68" s="40"/>
      <c r="L68" s="40"/>
      <c r="M68" s="31"/>
      <c r="N68" s="32"/>
    </row>
    <row r="69" spans="1:14" x14ac:dyDescent="0.25">
      <c r="B69" s="33"/>
      <c r="C69" s="33"/>
      <c r="D69" s="33"/>
      <c r="E69" s="34"/>
      <c r="F69" s="34"/>
      <c r="G69" s="35"/>
      <c r="H69" s="36"/>
      <c r="I69" s="36"/>
      <c r="J69" s="36"/>
      <c r="K69" s="36"/>
      <c r="L69" s="36"/>
    </row>
    <row r="70" spans="1:14" x14ac:dyDescent="0.25">
      <c r="B70" s="33"/>
      <c r="C70" s="33"/>
      <c r="D70" s="33"/>
      <c r="E70" s="34"/>
      <c r="F70" s="34"/>
      <c r="G70" s="35"/>
      <c r="H70" s="36"/>
      <c r="I70" s="36"/>
      <c r="J70" s="36"/>
      <c r="K70" s="36"/>
      <c r="L70" s="36"/>
    </row>
    <row r="71" spans="1:14" x14ac:dyDescent="0.25">
      <c r="B71" s="33"/>
      <c r="C71" s="33"/>
      <c r="D71" s="33"/>
      <c r="E71" s="34"/>
      <c r="F71" s="34"/>
      <c r="G71" s="35"/>
      <c r="H71" s="36"/>
      <c r="I71" s="36"/>
      <c r="J71" s="36"/>
      <c r="K71" s="36"/>
      <c r="L71" s="36"/>
    </row>
    <row r="72" spans="1:14" x14ac:dyDescent="0.25">
      <c r="B72" s="33"/>
      <c r="C72" s="33"/>
      <c r="D72" s="33"/>
      <c r="E72" s="34"/>
      <c r="F72" s="34"/>
      <c r="G72" s="35"/>
      <c r="H72" s="36"/>
      <c r="I72" s="36"/>
      <c r="J72" s="36"/>
      <c r="K72" s="36"/>
      <c r="L72" s="36"/>
    </row>
    <row r="73" spans="1:14" x14ac:dyDescent="0.25">
      <c r="B73" s="33"/>
      <c r="C73" s="33"/>
      <c r="D73" s="33"/>
      <c r="E73" s="34"/>
      <c r="F73" s="34"/>
      <c r="G73" s="35"/>
      <c r="H73" s="36"/>
      <c r="I73" s="36"/>
      <c r="J73" s="36"/>
      <c r="K73" s="36"/>
      <c r="L73" s="36"/>
    </row>
    <row r="74" spans="1:14" x14ac:dyDescent="0.25">
      <c r="B74" s="33"/>
      <c r="C74" s="33"/>
      <c r="D74" s="33"/>
      <c r="E74" s="34"/>
      <c r="F74" s="34"/>
      <c r="G74" s="35"/>
      <c r="H74" s="36"/>
      <c r="I74" s="36"/>
      <c r="J74" s="36"/>
      <c r="K74" s="36"/>
      <c r="L74" s="36"/>
    </row>
    <row r="75" spans="1:14" x14ac:dyDescent="0.25">
      <c r="B75" s="33"/>
      <c r="C75" s="33"/>
      <c r="D75" s="33"/>
      <c r="E75" s="34"/>
      <c r="F75" s="34"/>
      <c r="G75" s="35"/>
      <c r="H75" s="36"/>
      <c r="I75" s="36"/>
      <c r="J75" s="36"/>
      <c r="K75" s="36"/>
      <c r="L75" s="36"/>
    </row>
    <row r="76" spans="1:14" x14ac:dyDescent="0.25">
      <c r="B76" s="33"/>
      <c r="C76" s="33"/>
      <c r="D76" s="33"/>
      <c r="E76" s="34"/>
      <c r="F76" s="34"/>
      <c r="G76" s="35"/>
      <c r="H76" s="36"/>
      <c r="I76" s="36"/>
      <c r="J76" s="36"/>
      <c r="K76" s="36"/>
      <c r="L76" s="36"/>
    </row>
    <row r="77" spans="1:14" x14ac:dyDescent="0.25">
      <c r="B77" s="33"/>
      <c r="C77" s="33"/>
      <c r="D77" s="33"/>
      <c r="E77" s="34"/>
      <c r="F77" s="34"/>
      <c r="G77" s="35"/>
      <c r="H77" s="36"/>
      <c r="I77" s="36"/>
      <c r="J77" s="36"/>
      <c r="K77" s="36"/>
      <c r="L77" s="36"/>
    </row>
    <row r="78" spans="1:14" x14ac:dyDescent="0.25">
      <c r="B78" s="33"/>
      <c r="C78" s="33"/>
      <c r="D78" s="33"/>
      <c r="E78" s="34"/>
      <c r="F78" s="34"/>
      <c r="G78" s="35"/>
      <c r="H78" s="36"/>
      <c r="I78" s="36"/>
      <c r="J78" s="36"/>
      <c r="K78" s="36"/>
      <c r="L78" s="36"/>
    </row>
    <row r="79" spans="1:14" x14ac:dyDescent="0.25">
      <c r="B79" s="33"/>
      <c r="C79" s="33"/>
      <c r="D79" s="33"/>
      <c r="E79" s="34"/>
      <c r="F79" s="34"/>
      <c r="G79" s="35"/>
      <c r="H79" s="36"/>
      <c r="I79" s="36"/>
      <c r="J79" s="36"/>
      <c r="K79" s="36"/>
      <c r="L79" s="36"/>
    </row>
    <row r="80" spans="1:14" x14ac:dyDescent="0.25">
      <c r="B80" s="33"/>
      <c r="C80" s="33"/>
      <c r="D80" s="33"/>
      <c r="E80" s="34"/>
      <c r="F80" s="34"/>
      <c r="G80" s="35"/>
      <c r="H80" s="36"/>
      <c r="I80" s="36"/>
      <c r="J80" s="36"/>
      <c r="K80" s="36"/>
      <c r="L80" s="36"/>
    </row>
    <row r="81" spans="2:12" x14ac:dyDescent="0.25">
      <c r="B81" s="33"/>
      <c r="C81" s="33"/>
      <c r="D81" s="33"/>
      <c r="E81" s="34"/>
      <c r="F81" s="34"/>
      <c r="G81" s="35"/>
      <c r="H81" s="36"/>
      <c r="I81" s="36"/>
      <c r="J81" s="36"/>
      <c r="K81" s="36"/>
      <c r="L81" s="36"/>
    </row>
    <row r="82" spans="2:12" x14ac:dyDescent="0.25">
      <c r="B82" s="33"/>
      <c r="C82" s="33"/>
      <c r="D82" s="33"/>
      <c r="E82" s="34"/>
      <c r="F82" s="34"/>
      <c r="G82" s="35"/>
      <c r="H82" s="36"/>
      <c r="I82" s="36"/>
      <c r="J82" s="36"/>
      <c r="K82" s="36"/>
      <c r="L82" s="36"/>
    </row>
    <row r="83" spans="2:12" x14ac:dyDescent="0.25">
      <c r="B83" s="33"/>
      <c r="C83" s="33"/>
      <c r="D83" s="33"/>
      <c r="E83" s="34"/>
      <c r="F83" s="34"/>
      <c r="G83" s="35"/>
      <c r="H83" s="36"/>
      <c r="I83" s="36"/>
      <c r="J83" s="36"/>
      <c r="K83" s="36"/>
      <c r="L83" s="36"/>
    </row>
    <row r="84" spans="2:12" x14ac:dyDescent="0.25">
      <c r="B84" s="33"/>
      <c r="C84" s="33"/>
      <c r="D84" s="33"/>
      <c r="E84" s="34"/>
      <c r="F84" s="34"/>
      <c r="G84" s="35"/>
      <c r="H84" s="36"/>
      <c r="I84" s="36"/>
      <c r="J84" s="36"/>
      <c r="K84" s="36"/>
      <c r="L84" s="36"/>
    </row>
    <row r="85" spans="2:12" x14ac:dyDescent="0.25">
      <c r="B85" s="33"/>
      <c r="C85" s="33"/>
      <c r="D85" s="33"/>
      <c r="E85" s="34"/>
      <c r="F85" s="34"/>
      <c r="G85" s="35"/>
      <c r="H85" s="36"/>
      <c r="I85" s="36"/>
      <c r="J85" s="36"/>
      <c r="K85" s="36"/>
      <c r="L85" s="36"/>
    </row>
    <row r="86" spans="2:12" x14ac:dyDescent="0.25">
      <c r="B86" s="33"/>
      <c r="C86" s="33"/>
      <c r="D86" s="33"/>
      <c r="E86" s="34"/>
      <c r="F86" s="34"/>
      <c r="G86" s="35"/>
      <c r="H86" s="36"/>
      <c r="I86" s="36"/>
      <c r="J86" s="36"/>
      <c r="K86" s="36"/>
      <c r="L86" s="36"/>
    </row>
    <row r="87" spans="2:12" x14ac:dyDescent="0.25">
      <c r="B87" s="33"/>
      <c r="C87" s="33"/>
      <c r="D87" s="33"/>
      <c r="E87" s="34"/>
      <c r="F87" s="34"/>
      <c r="G87" s="35"/>
      <c r="H87" s="36"/>
      <c r="I87" s="36"/>
      <c r="J87" s="36"/>
      <c r="K87" s="36"/>
      <c r="L87" s="36"/>
    </row>
    <row r="88" spans="2:12" x14ac:dyDescent="0.25">
      <c r="B88" s="33"/>
      <c r="C88" s="33"/>
      <c r="D88" s="33"/>
      <c r="E88" s="34"/>
      <c r="F88" s="34"/>
      <c r="G88" s="35"/>
      <c r="H88" s="36"/>
      <c r="I88" s="36"/>
      <c r="J88" s="36"/>
      <c r="K88" s="36"/>
      <c r="L88" s="36"/>
    </row>
    <row r="89" spans="2:12" x14ac:dyDescent="0.25">
      <c r="B89" s="33"/>
      <c r="C89" s="33"/>
      <c r="D89" s="33"/>
      <c r="E89" s="34"/>
      <c r="F89" s="34"/>
      <c r="G89" s="35"/>
      <c r="H89" s="36"/>
      <c r="I89" s="36"/>
      <c r="J89" s="36"/>
      <c r="K89" s="36"/>
      <c r="L89" s="36"/>
    </row>
    <row r="90" spans="2:12" x14ac:dyDescent="0.25">
      <c r="B90" s="33"/>
      <c r="C90" s="33"/>
      <c r="D90" s="33"/>
      <c r="E90" s="34"/>
      <c r="F90" s="34"/>
      <c r="G90" s="35"/>
      <c r="H90" s="36"/>
      <c r="I90" s="36"/>
      <c r="J90" s="36"/>
      <c r="K90" s="36"/>
      <c r="L90" s="36"/>
    </row>
    <row r="91" spans="2:12" x14ac:dyDescent="0.25">
      <c r="B91" s="33"/>
      <c r="C91" s="33"/>
      <c r="D91" s="33"/>
      <c r="E91" s="34"/>
      <c r="F91" s="34"/>
      <c r="G91" s="35"/>
      <c r="H91" s="36"/>
      <c r="I91" s="36"/>
      <c r="J91" s="36"/>
      <c r="K91" s="36"/>
      <c r="L91" s="36"/>
    </row>
    <row r="92" spans="2:12" x14ac:dyDescent="0.25">
      <c r="B92" s="33"/>
      <c r="C92" s="33"/>
      <c r="D92" s="33"/>
      <c r="E92" s="34"/>
      <c r="F92" s="34"/>
      <c r="G92" s="35"/>
      <c r="H92" s="36"/>
      <c r="I92" s="36"/>
      <c r="J92" s="36"/>
      <c r="K92" s="36"/>
      <c r="L92" s="36"/>
    </row>
    <row r="93" spans="2:12" x14ac:dyDescent="0.25">
      <c r="B93" s="33"/>
      <c r="C93" s="33"/>
      <c r="D93" s="33"/>
      <c r="E93" s="34"/>
      <c r="F93" s="34"/>
      <c r="G93" s="35"/>
      <c r="H93" s="36"/>
      <c r="I93" s="36"/>
      <c r="J93" s="36"/>
      <c r="K93" s="36"/>
      <c r="L93" s="36"/>
    </row>
    <row r="94" spans="2:12" x14ac:dyDescent="0.25">
      <c r="B94" s="33"/>
      <c r="C94" s="33"/>
      <c r="D94" s="33"/>
      <c r="E94" s="34"/>
      <c r="F94" s="34"/>
      <c r="G94" s="35"/>
      <c r="H94" s="36"/>
      <c r="I94" s="36"/>
      <c r="J94" s="36"/>
      <c r="K94" s="36"/>
      <c r="L94" s="36"/>
    </row>
    <row r="95" spans="2:12" x14ac:dyDescent="0.25">
      <c r="B95" s="33"/>
      <c r="C95" s="33"/>
      <c r="D95" s="33"/>
      <c r="E95" s="34"/>
      <c r="F95" s="34"/>
      <c r="G95" s="35"/>
      <c r="H95" s="36"/>
      <c r="I95" s="36"/>
      <c r="J95" s="36"/>
      <c r="K95" s="36"/>
      <c r="L95" s="36"/>
    </row>
    <row r="96" spans="2:12" x14ac:dyDescent="0.25">
      <c r="B96" s="33"/>
      <c r="C96" s="33"/>
      <c r="D96" s="33"/>
      <c r="E96" s="34"/>
      <c r="F96" s="34"/>
      <c r="G96" s="35"/>
      <c r="H96" s="36"/>
      <c r="I96" s="36"/>
      <c r="J96" s="36"/>
      <c r="K96" s="36"/>
      <c r="L96" s="36"/>
    </row>
  </sheetData>
  <mergeCells count="3">
    <mergeCell ref="C3:E3"/>
    <mergeCell ref="C2:E2"/>
    <mergeCell ref="F2:H2"/>
  </mergeCells>
  <phoneticPr fontId="1" type="noConversion"/>
  <conditionalFormatting sqref="Q14">
    <cfRule type="expression" priority="14">
      <formula>AND(OR(Project="50米",Project="25米"),Relay="4x100米接力賽")</formula>
    </cfRule>
  </conditionalFormatting>
  <conditionalFormatting sqref="Q15">
    <cfRule type="expression" priority="13">
      <formula>AND(OR(Project="50米",Project="25米"),Relay="4x100米接力賽")</formula>
    </cfRule>
  </conditionalFormatting>
  <conditionalFormatting sqref="Q16">
    <cfRule type="expression" priority="12">
      <formula>AND(OR(Project="50米",Project="25米"),Relay="4x100米接力賽")</formula>
    </cfRule>
  </conditionalFormatting>
  <conditionalFormatting sqref="C11">
    <cfRule type="cellIs" dxfId="3" priority="4" operator="greaterThan">
      <formula>8</formula>
    </cfRule>
  </conditionalFormatting>
  <conditionalFormatting sqref="E11">
    <cfRule type="cellIs" dxfId="2" priority="3" operator="greaterThan">
      <formula>6</formula>
    </cfRule>
  </conditionalFormatting>
  <conditionalFormatting sqref="C12">
    <cfRule type="cellIs" dxfId="1" priority="2" operator="greaterThan">
      <formula>8</formula>
    </cfRule>
  </conditionalFormatting>
  <conditionalFormatting sqref="E12">
    <cfRule type="cellIs" dxfId="0" priority="1" operator="greaterThan">
      <formula>6</formula>
    </cfRule>
  </conditionalFormatting>
  <dataValidations count="2">
    <dataValidation type="list" allowBlank="1" showInputMessage="1" showErrorMessage="1" sqref="X14:X1048576">
      <formula1>$N$2:$N$11</formula1>
    </dataValidation>
    <dataValidation type="custom" allowBlank="1" showInputMessage="1" showErrorMessage="1" sqref="I14:I68">
      <formula1>"單打(男子),單打(女子),雙打(女子),混合雙打,融合雙打,個人技術賽"</formula1>
    </dataValidation>
  </dataValidations>
  <pageMargins left="0.7" right="0.7" top="0.75" bottom="0.75" header="0.3" footer="0.3"/>
  <pageSetup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工作表2!$B$2:$B$4</xm:f>
          </x14:formula1>
          <xm:sqref>J97:J1048576</xm:sqref>
        </x14:dataValidation>
        <x14:dataValidation type="list" allowBlank="1" showInputMessage="1" showErrorMessage="1">
          <x14:formula1>
            <xm:f>工作表2!$C$2:$C$3</xm:f>
          </x14:formula1>
          <xm:sqref>E14:E1048576</xm:sqref>
        </x14:dataValidation>
        <x14:dataValidation type="list" allowBlank="1" showInputMessage="1" showErrorMessage="1">
          <x14:formula1>
            <xm:f>工作表2!$D$2:$D$3</xm:f>
          </x14:formula1>
          <xm:sqref>F14:F1048576</xm:sqref>
        </x14:dataValidation>
        <x14:dataValidation type="list" allowBlank="1" showInputMessage="1" showErrorMessage="1">
          <x14:formula1>
            <xm:f>工作表2!$B$2:$B$5</xm:f>
          </x14:formula1>
          <xm:sqref>J14:J96</xm:sqref>
        </x14:dataValidation>
        <x14:dataValidation type="list" allowBlank="1" showInputMessage="1" showErrorMessage="1">
          <x14:formula1>
            <xm:f>工作表2!$A$2:$A$3</xm:f>
          </x14:formula1>
          <xm:sqref>B14:B1048576</xm:sqref>
        </x14:dataValidation>
        <x14:dataValidation type="list" errorStyle="warning" allowBlank="1" showInputMessage="1" showErrorMessage="1">
          <x14:formula1>
            <xm:f>IF(OR(N14="10米",N14="25米",N14="50米"),工作表2!#REF!,工作表2!#REF!)</xm:f>
          </x14:formula1>
          <xm:sqref>Q14:Q1048576</xm:sqref>
        </x14:dataValidation>
        <x14:dataValidation type="list" errorStyle="warning" allowBlank="1" showInputMessage="1" showErrorMessage="1">
          <x14:formula1>
            <xm:f>IF(OR(N14="10米",N14="25米",N14="50米"),工作表2!#REF!,工作表2!#REF!)</xm:f>
          </x14:formula1>
          <xm:sqref>U14:U1048576</xm:sqref>
        </x14:dataValidation>
        <x14:dataValidation type="list" allowBlank="1" showInputMessage="1" showErrorMessage="1">
          <x14:formula1>
            <xm:f>工作表2!$J$2:$J$12</xm:f>
          </x14:formula1>
          <xm:sqref>L14:L96 N14:N68</xm:sqref>
        </x14:dataValidation>
        <x14:dataValidation type="list" allowBlank="1" showInputMessage="1" showErrorMessage="1">
          <x14:formula1>
            <xm:f>工作表2!$J$3:$J$12</xm:f>
          </x14:formula1>
          <xm:sqref>T18:T1048576</xm:sqref>
        </x14:dataValidation>
        <x14:dataValidation type="list" allowBlank="1" showInputMessage="1" showErrorMessage="1">
          <x14:formula1>
            <xm:f>工作表2!$E$2:$E$4</xm:f>
          </x14:formula1>
          <xm:sqref>K69:K1048576</xm:sqref>
        </x14:dataValidation>
        <x14:dataValidation type="list" allowBlank="1" showInputMessage="1" showErrorMessage="1">
          <x14:formula1>
            <xm:f>工作表2!$E$2:$E$4</xm:f>
          </x14:formula1>
          <xm:sqref>K14:K68</xm:sqref>
        </x14:dataValidation>
        <x14:dataValidation type="list" allowBlank="1" showInputMessage="1" showErrorMessage="1">
          <x14:formula1>
            <xm:f>IF($K14="單打",工作表2!$E$3:$E$4,工作表2!$E$2)</xm:f>
          </x14:formula1>
          <xm:sqref>M14:M68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E6" sqref="E6"/>
    </sheetView>
  </sheetViews>
  <sheetFormatPr defaultRowHeight="16.5" x14ac:dyDescent="0.25"/>
  <cols>
    <col min="5" max="5" width="11.25" bestFit="1" customWidth="1"/>
    <col min="7" max="8" width="18.25" customWidth="1"/>
  </cols>
  <sheetData>
    <row r="1" spans="1:10" x14ac:dyDescent="0.25">
      <c r="A1" t="s">
        <v>17</v>
      </c>
      <c r="B1" t="s">
        <v>329</v>
      </c>
      <c r="C1" t="s">
        <v>305</v>
      </c>
      <c r="D1" t="s">
        <v>325</v>
      </c>
      <c r="E1" t="s">
        <v>371</v>
      </c>
      <c r="F1" t="s">
        <v>0</v>
      </c>
      <c r="G1" t="s">
        <v>308</v>
      </c>
      <c r="H1" t="s">
        <v>313</v>
      </c>
      <c r="I1" t="s">
        <v>313</v>
      </c>
      <c r="J1" t="s">
        <v>330</v>
      </c>
    </row>
    <row r="2" spans="1:10" x14ac:dyDescent="0.25">
      <c r="A2" t="s">
        <v>18</v>
      </c>
      <c r="B2" t="s">
        <v>1</v>
      </c>
      <c r="C2" t="s">
        <v>306</v>
      </c>
      <c r="D2" t="s">
        <v>326</v>
      </c>
      <c r="E2" s="54" t="s">
        <v>428</v>
      </c>
      <c r="F2" s="1" t="s">
        <v>4</v>
      </c>
      <c r="G2" s="2" t="s">
        <v>9</v>
      </c>
      <c r="H2" s="2" t="s">
        <v>11</v>
      </c>
      <c r="I2" s="2" t="s">
        <v>12</v>
      </c>
      <c r="J2" s="7" t="s">
        <v>331</v>
      </c>
    </row>
    <row r="3" spans="1:10" x14ac:dyDescent="0.25">
      <c r="A3" t="s">
        <v>19</v>
      </c>
      <c r="B3" t="s">
        <v>2</v>
      </c>
      <c r="C3" t="s">
        <v>307</v>
      </c>
      <c r="D3" t="s">
        <v>328</v>
      </c>
      <c r="E3" s="55" t="s">
        <v>422</v>
      </c>
      <c r="F3" s="1" t="s">
        <v>5</v>
      </c>
      <c r="G3" s="2" t="s">
        <v>10</v>
      </c>
      <c r="H3" s="2" t="s">
        <v>12</v>
      </c>
      <c r="I3" s="2" t="s">
        <v>16</v>
      </c>
      <c r="J3" s="3" t="s">
        <v>309</v>
      </c>
    </row>
    <row r="4" spans="1:10" ht="30" x14ac:dyDescent="0.25">
      <c r="B4" t="s">
        <v>3</v>
      </c>
      <c r="E4" s="56" t="s">
        <v>431</v>
      </c>
      <c r="F4" s="1" t="s">
        <v>6</v>
      </c>
      <c r="G4" s="2" t="s">
        <v>11</v>
      </c>
      <c r="H4" s="2" t="s">
        <v>16</v>
      </c>
      <c r="I4" s="2" t="s">
        <v>13</v>
      </c>
      <c r="J4" t="s">
        <v>310</v>
      </c>
    </row>
    <row r="5" spans="1:10" x14ac:dyDescent="0.25">
      <c r="B5" s="7" t="s">
        <v>331</v>
      </c>
      <c r="E5" t="s">
        <v>435</v>
      </c>
      <c r="F5" s="1" t="s">
        <v>7</v>
      </c>
      <c r="G5" s="2" t="s">
        <v>12</v>
      </c>
      <c r="H5" s="2" t="s">
        <v>13</v>
      </c>
      <c r="I5" s="2" t="s">
        <v>14</v>
      </c>
      <c r="J5" t="s">
        <v>311</v>
      </c>
    </row>
    <row r="6" spans="1:10" x14ac:dyDescent="0.25">
      <c r="F6" s="1" t="s">
        <v>8</v>
      </c>
      <c r="G6" s="2" t="s">
        <v>16</v>
      </c>
      <c r="H6" s="2" t="s">
        <v>14</v>
      </c>
      <c r="I6" s="2" t="s">
        <v>15</v>
      </c>
      <c r="J6" t="s">
        <v>312</v>
      </c>
    </row>
    <row r="7" spans="1:10" x14ac:dyDescent="0.25">
      <c r="G7" s="2" t="s">
        <v>13</v>
      </c>
      <c r="H7" s="2" t="s">
        <v>15</v>
      </c>
      <c r="I7" s="2"/>
      <c r="J7" t="s">
        <v>425</v>
      </c>
    </row>
    <row r="8" spans="1:10" x14ac:dyDescent="0.25">
      <c r="G8" s="2" t="s">
        <v>14</v>
      </c>
      <c r="H8" s="2"/>
      <c r="I8" s="2"/>
      <c r="J8" t="s">
        <v>320</v>
      </c>
    </row>
    <row r="9" spans="1:10" x14ac:dyDescent="0.25">
      <c r="G9" s="2" t="s">
        <v>15</v>
      </c>
      <c r="H9" s="2"/>
      <c r="I9" s="2"/>
      <c r="J9" t="s">
        <v>321</v>
      </c>
    </row>
    <row r="10" spans="1:10" x14ac:dyDescent="0.25">
      <c r="J10" t="s">
        <v>322</v>
      </c>
    </row>
    <row r="11" spans="1:10" x14ac:dyDescent="0.25">
      <c r="J11" t="s">
        <v>323</v>
      </c>
    </row>
    <row r="12" spans="1:10" x14ac:dyDescent="0.25">
      <c r="J12" t="s">
        <v>324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"/>
    </sheetView>
  </sheetViews>
  <sheetFormatPr defaultRowHeight="16.5" x14ac:dyDescent="0.25"/>
  <cols>
    <col min="2" max="2" width="10.375" bestFit="1" customWidth="1"/>
  </cols>
  <sheetData>
    <row r="1" spans="1:2" x14ac:dyDescent="0.25">
      <c r="A1" t="s">
        <v>314</v>
      </c>
      <c r="B1" t="s">
        <v>319</v>
      </c>
    </row>
    <row r="2" spans="1:2" x14ac:dyDescent="0.25">
      <c r="A2" t="s">
        <v>315</v>
      </c>
      <c r="B2" s="4">
        <v>45943</v>
      </c>
    </row>
    <row r="3" spans="1:2" x14ac:dyDescent="0.25">
      <c r="A3" t="s">
        <v>316</v>
      </c>
      <c r="B3" s="4">
        <v>45972</v>
      </c>
    </row>
    <row r="4" spans="1:2" x14ac:dyDescent="0.25">
      <c r="A4" t="s">
        <v>317</v>
      </c>
      <c r="B4" s="4">
        <v>45979</v>
      </c>
    </row>
    <row r="5" spans="1:2" x14ac:dyDescent="0.25">
      <c r="A5" t="s">
        <v>318</v>
      </c>
      <c r="B5" s="4">
        <v>45986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"/>
  <sheetViews>
    <sheetView topLeftCell="A109" workbookViewId="0">
      <selection activeCell="F21" sqref="F21"/>
    </sheetView>
  </sheetViews>
  <sheetFormatPr defaultRowHeight="16.5" x14ac:dyDescent="0.25"/>
  <sheetData>
    <row r="1" spans="1:2" x14ac:dyDescent="0.25">
      <c r="A1" s="5" t="s">
        <v>21</v>
      </c>
      <c r="B1" s="5" t="s">
        <v>22</v>
      </c>
    </row>
    <row r="2" spans="1:2" x14ac:dyDescent="0.25">
      <c r="A2" s="5" t="s">
        <v>23</v>
      </c>
      <c r="B2" s="5" t="s">
        <v>24</v>
      </c>
    </row>
    <row r="3" spans="1:2" x14ac:dyDescent="0.25">
      <c r="A3" s="5" t="s">
        <v>25</v>
      </c>
      <c r="B3" s="5" t="s">
        <v>26</v>
      </c>
    </row>
    <row r="4" spans="1:2" x14ac:dyDescent="0.25">
      <c r="A4" s="5" t="s">
        <v>27</v>
      </c>
      <c r="B4" s="5" t="s">
        <v>28</v>
      </c>
    </row>
    <row r="5" spans="1:2" x14ac:dyDescent="0.25">
      <c r="A5" s="5" t="s">
        <v>29</v>
      </c>
      <c r="B5" s="5" t="s">
        <v>30</v>
      </c>
    </row>
    <row r="6" spans="1:2" x14ac:dyDescent="0.25">
      <c r="A6" s="5" t="s">
        <v>31</v>
      </c>
      <c r="B6" s="5" t="s">
        <v>32</v>
      </c>
    </row>
    <row r="7" spans="1:2" x14ac:dyDescent="0.25">
      <c r="A7" s="5" t="s">
        <v>378</v>
      </c>
      <c r="B7" s="6" t="s">
        <v>379</v>
      </c>
    </row>
    <row r="8" spans="1:2" x14ac:dyDescent="0.25">
      <c r="A8" s="5" t="s">
        <v>33</v>
      </c>
      <c r="B8" s="5" t="s">
        <v>34</v>
      </c>
    </row>
    <row r="9" spans="1:2" x14ac:dyDescent="0.25">
      <c r="A9" s="5" t="s">
        <v>35</v>
      </c>
      <c r="B9" s="5" t="s">
        <v>36</v>
      </c>
    </row>
    <row r="10" spans="1:2" x14ac:dyDescent="0.25">
      <c r="A10" s="5" t="s">
        <v>37</v>
      </c>
      <c r="B10" s="5" t="s">
        <v>38</v>
      </c>
    </row>
    <row r="11" spans="1:2" x14ac:dyDescent="0.25">
      <c r="A11" s="5" t="s">
        <v>39</v>
      </c>
      <c r="B11" s="5" t="s">
        <v>40</v>
      </c>
    </row>
    <row r="12" spans="1:2" x14ac:dyDescent="0.25">
      <c r="A12" s="5" t="s">
        <v>41</v>
      </c>
      <c r="B12" s="6" t="s">
        <v>380</v>
      </c>
    </row>
    <row r="13" spans="1:2" x14ac:dyDescent="0.25">
      <c r="A13" s="5" t="s">
        <v>42</v>
      </c>
      <c r="B13" s="5" t="s">
        <v>43</v>
      </c>
    </row>
    <row r="14" spans="1:2" x14ac:dyDescent="0.25">
      <c r="A14" s="5" t="s">
        <v>44</v>
      </c>
      <c r="B14" s="5" t="s">
        <v>45</v>
      </c>
    </row>
    <row r="15" spans="1:2" x14ac:dyDescent="0.25">
      <c r="A15" s="5" t="s">
        <v>46</v>
      </c>
      <c r="B15" s="5" t="s">
        <v>47</v>
      </c>
    </row>
    <row r="16" spans="1:2" x14ac:dyDescent="0.25">
      <c r="A16" s="5" t="s">
        <v>48</v>
      </c>
      <c r="B16" s="5" t="s">
        <v>49</v>
      </c>
    </row>
    <row r="17" spans="1:2" x14ac:dyDescent="0.25">
      <c r="A17" s="5" t="s">
        <v>50</v>
      </c>
      <c r="B17" s="5" t="s">
        <v>51</v>
      </c>
    </row>
    <row r="18" spans="1:2" x14ac:dyDescent="0.25">
      <c r="A18" s="5" t="s">
        <v>52</v>
      </c>
      <c r="B18" s="5" t="s">
        <v>53</v>
      </c>
    </row>
    <row r="19" spans="1:2" x14ac:dyDescent="0.25">
      <c r="A19" s="5" t="s">
        <v>54</v>
      </c>
      <c r="B19" s="5" t="s">
        <v>55</v>
      </c>
    </row>
    <row r="20" spans="1:2" x14ac:dyDescent="0.25">
      <c r="A20" s="5" t="s">
        <v>56</v>
      </c>
      <c r="B20" s="5" t="s">
        <v>57</v>
      </c>
    </row>
    <row r="21" spans="1:2" x14ac:dyDescent="0.25">
      <c r="A21" s="5" t="s">
        <v>58</v>
      </c>
      <c r="B21" s="6" t="s">
        <v>381</v>
      </c>
    </row>
    <row r="22" spans="1:2" x14ac:dyDescent="0.25">
      <c r="A22" s="5" t="s">
        <v>59</v>
      </c>
      <c r="B22" s="5" t="s">
        <v>60</v>
      </c>
    </row>
    <row r="23" spans="1:2" x14ac:dyDescent="0.25">
      <c r="A23" s="5" t="s">
        <v>61</v>
      </c>
      <c r="B23" s="5" t="s">
        <v>62</v>
      </c>
    </row>
    <row r="24" spans="1:2" x14ac:dyDescent="0.25">
      <c r="A24" s="5" t="s">
        <v>63</v>
      </c>
      <c r="B24" s="5" t="s">
        <v>64</v>
      </c>
    </row>
    <row r="25" spans="1:2" x14ac:dyDescent="0.25">
      <c r="A25" s="5" t="s">
        <v>65</v>
      </c>
      <c r="B25" s="6" t="s">
        <v>382</v>
      </c>
    </row>
    <row r="26" spans="1:2" x14ac:dyDescent="0.25">
      <c r="A26" s="5" t="s">
        <v>66</v>
      </c>
      <c r="B26" s="5" t="s">
        <v>67</v>
      </c>
    </row>
    <row r="27" spans="1:2" x14ac:dyDescent="0.25">
      <c r="A27" s="5" t="s">
        <v>68</v>
      </c>
      <c r="B27" s="5" t="s">
        <v>69</v>
      </c>
    </row>
    <row r="28" spans="1:2" x14ac:dyDescent="0.25">
      <c r="A28" s="5" t="s">
        <v>70</v>
      </c>
      <c r="B28" s="5" t="s">
        <v>71</v>
      </c>
    </row>
    <row r="29" spans="1:2" x14ac:dyDescent="0.25">
      <c r="A29" s="5" t="s">
        <v>72</v>
      </c>
      <c r="B29" s="5" t="s">
        <v>73</v>
      </c>
    </row>
    <row r="30" spans="1:2" x14ac:dyDescent="0.25">
      <c r="A30" s="5" t="s">
        <v>74</v>
      </c>
      <c r="B30" s="5" t="s">
        <v>75</v>
      </c>
    </row>
    <row r="31" spans="1:2" x14ac:dyDescent="0.25">
      <c r="A31" s="5" t="s">
        <v>76</v>
      </c>
      <c r="B31" s="5" t="s">
        <v>77</v>
      </c>
    </row>
    <row r="32" spans="1:2" x14ac:dyDescent="0.25">
      <c r="A32" s="5" t="s">
        <v>78</v>
      </c>
      <c r="B32" s="5" t="s">
        <v>79</v>
      </c>
    </row>
    <row r="33" spans="1:2" x14ac:dyDescent="0.25">
      <c r="A33" s="5" t="s">
        <v>80</v>
      </c>
      <c r="B33" s="5" t="s">
        <v>81</v>
      </c>
    </row>
    <row r="34" spans="1:2" x14ac:dyDescent="0.25">
      <c r="A34" s="5" t="s">
        <v>82</v>
      </c>
      <c r="B34" s="5" t="s">
        <v>83</v>
      </c>
    </row>
    <row r="35" spans="1:2" x14ac:dyDescent="0.25">
      <c r="A35" s="5" t="s">
        <v>84</v>
      </c>
      <c r="B35" s="5" t="s">
        <v>85</v>
      </c>
    </row>
    <row r="36" spans="1:2" x14ac:dyDescent="0.25">
      <c r="A36" s="5" t="s">
        <v>86</v>
      </c>
      <c r="B36" s="5" t="s">
        <v>87</v>
      </c>
    </row>
    <row r="37" spans="1:2" x14ac:dyDescent="0.25">
      <c r="A37" s="5" t="s">
        <v>383</v>
      </c>
      <c r="B37" s="6" t="s">
        <v>384</v>
      </c>
    </row>
    <row r="38" spans="1:2" x14ac:dyDescent="0.25">
      <c r="A38" s="5" t="s">
        <v>88</v>
      </c>
      <c r="B38" s="5" t="s">
        <v>89</v>
      </c>
    </row>
    <row r="39" spans="1:2" x14ac:dyDescent="0.25">
      <c r="A39" s="5" t="s">
        <v>90</v>
      </c>
      <c r="B39" s="5" t="s">
        <v>91</v>
      </c>
    </row>
    <row r="40" spans="1:2" x14ac:dyDescent="0.25">
      <c r="A40" s="5" t="s">
        <v>92</v>
      </c>
      <c r="B40" s="5" t="s">
        <v>93</v>
      </c>
    </row>
    <row r="41" spans="1:2" x14ac:dyDescent="0.25">
      <c r="A41" s="5" t="s">
        <v>94</v>
      </c>
      <c r="B41" s="5" t="s">
        <v>95</v>
      </c>
    </row>
    <row r="42" spans="1:2" x14ac:dyDescent="0.25">
      <c r="A42" s="5" t="s">
        <v>96</v>
      </c>
      <c r="B42" s="5" t="s">
        <v>97</v>
      </c>
    </row>
    <row r="43" spans="1:2" x14ac:dyDescent="0.25">
      <c r="A43" s="5" t="s">
        <v>98</v>
      </c>
      <c r="B43" s="5" t="s">
        <v>99</v>
      </c>
    </row>
    <row r="44" spans="1:2" x14ac:dyDescent="0.25">
      <c r="A44" s="5" t="s">
        <v>100</v>
      </c>
      <c r="B44" s="5" t="s">
        <v>101</v>
      </c>
    </row>
    <row r="45" spans="1:2" x14ac:dyDescent="0.25">
      <c r="A45" s="5" t="s">
        <v>102</v>
      </c>
      <c r="B45" s="5" t="s">
        <v>103</v>
      </c>
    </row>
    <row r="46" spans="1:2" x14ac:dyDescent="0.25">
      <c r="A46" s="5" t="s">
        <v>104</v>
      </c>
      <c r="B46" s="5" t="s">
        <v>105</v>
      </c>
    </row>
    <row r="47" spans="1:2" x14ac:dyDescent="0.25">
      <c r="A47" s="5" t="s">
        <v>106</v>
      </c>
      <c r="B47" s="5" t="s">
        <v>107</v>
      </c>
    </row>
    <row r="48" spans="1:2" x14ac:dyDescent="0.25">
      <c r="A48" s="5" t="s">
        <v>108</v>
      </c>
      <c r="B48" s="5" t="s">
        <v>109</v>
      </c>
    </row>
    <row r="49" spans="1:2" x14ac:dyDescent="0.25">
      <c r="A49" s="5" t="s">
        <v>110</v>
      </c>
      <c r="B49" s="5" t="s">
        <v>111</v>
      </c>
    </row>
    <row r="50" spans="1:2" x14ac:dyDescent="0.25">
      <c r="A50" s="5" t="s">
        <v>385</v>
      </c>
      <c r="B50" s="5" t="s">
        <v>112</v>
      </c>
    </row>
    <row r="51" spans="1:2" x14ac:dyDescent="0.25">
      <c r="A51" s="5" t="s">
        <v>386</v>
      </c>
      <c r="B51" s="6" t="s">
        <v>387</v>
      </c>
    </row>
    <row r="52" spans="1:2" x14ac:dyDescent="0.25">
      <c r="A52" s="5" t="s">
        <v>388</v>
      </c>
      <c r="B52" s="6" t="s">
        <v>389</v>
      </c>
    </row>
    <row r="53" spans="1:2" x14ac:dyDescent="0.25">
      <c r="A53" s="5" t="s">
        <v>113</v>
      </c>
      <c r="B53" s="5" t="s">
        <v>114</v>
      </c>
    </row>
    <row r="54" spans="1:2" x14ac:dyDescent="0.25">
      <c r="A54" s="5" t="s">
        <v>115</v>
      </c>
      <c r="B54" s="5" t="s">
        <v>116</v>
      </c>
    </row>
    <row r="55" spans="1:2" x14ac:dyDescent="0.25">
      <c r="A55" s="5" t="s">
        <v>117</v>
      </c>
      <c r="B55" s="5" t="s">
        <v>118</v>
      </c>
    </row>
    <row r="56" spans="1:2" x14ac:dyDescent="0.25">
      <c r="A56" s="5" t="s">
        <v>119</v>
      </c>
      <c r="B56" s="5" t="s">
        <v>120</v>
      </c>
    </row>
    <row r="57" spans="1:2" x14ac:dyDescent="0.25">
      <c r="A57" s="5" t="s">
        <v>121</v>
      </c>
      <c r="B57" s="5" t="s">
        <v>122</v>
      </c>
    </row>
    <row r="58" spans="1:2" x14ac:dyDescent="0.25">
      <c r="A58" s="5" t="s">
        <v>390</v>
      </c>
      <c r="B58" s="6" t="s">
        <v>391</v>
      </c>
    </row>
    <row r="59" spans="1:2" x14ac:dyDescent="0.25">
      <c r="A59" s="5" t="s">
        <v>123</v>
      </c>
      <c r="B59" s="5" t="s">
        <v>124</v>
      </c>
    </row>
    <row r="60" spans="1:2" x14ac:dyDescent="0.25">
      <c r="A60" s="5" t="s">
        <v>125</v>
      </c>
      <c r="B60" s="5" t="s">
        <v>392</v>
      </c>
    </row>
    <row r="61" spans="1:2" x14ac:dyDescent="0.25">
      <c r="A61" s="5" t="s">
        <v>126</v>
      </c>
      <c r="B61" s="5" t="s">
        <v>127</v>
      </c>
    </row>
    <row r="62" spans="1:2" x14ac:dyDescent="0.25">
      <c r="A62" s="5" t="s">
        <v>128</v>
      </c>
      <c r="B62" s="5" t="s">
        <v>129</v>
      </c>
    </row>
    <row r="63" spans="1:2" x14ac:dyDescent="0.25">
      <c r="A63" s="5" t="s">
        <v>130</v>
      </c>
      <c r="B63" s="5" t="s">
        <v>131</v>
      </c>
    </row>
    <row r="64" spans="1:2" x14ac:dyDescent="0.25">
      <c r="A64" s="5" t="s">
        <v>132</v>
      </c>
      <c r="B64" s="5" t="s">
        <v>133</v>
      </c>
    </row>
    <row r="65" spans="1:2" x14ac:dyDescent="0.25">
      <c r="A65" s="5" t="s">
        <v>134</v>
      </c>
      <c r="B65" s="5" t="s">
        <v>135</v>
      </c>
    </row>
    <row r="66" spans="1:2" x14ac:dyDescent="0.25">
      <c r="A66" s="5" t="s">
        <v>136</v>
      </c>
      <c r="B66" s="5" t="s">
        <v>137</v>
      </c>
    </row>
    <row r="67" spans="1:2" x14ac:dyDescent="0.25">
      <c r="A67" s="5" t="s">
        <v>138</v>
      </c>
      <c r="B67" s="5" t="s">
        <v>139</v>
      </c>
    </row>
    <row r="68" spans="1:2" x14ac:dyDescent="0.25">
      <c r="A68" s="5" t="s">
        <v>140</v>
      </c>
      <c r="B68" s="5" t="s">
        <v>141</v>
      </c>
    </row>
    <row r="69" spans="1:2" x14ac:dyDescent="0.25">
      <c r="A69" s="5" t="s">
        <v>142</v>
      </c>
      <c r="B69" s="5" t="s">
        <v>143</v>
      </c>
    </row>
    <row r="70" spans="1:2" x14ac:dyDescent="0.25">
      <c r="A70" s="5" t="s">
        <v>144</v>
      </c>
      <c r="B70" s="5" t="s">
        <v>145</v>
      </c>
    </row>
    <row r="71" spans="1:2" x14ac:dyDescent="0.25">
      <c r="A71" s="5" t="s">
        <v>146</v>
      </c>
      <c r="B71" s="5" t="s">
        <v>147</v>
      </c>
    </row>
    <row r="72" spans="1:2" x14ac:dyDescent="0.25">
      <c r="A72" s="5" t="s">
        <v>148</v>
      </c>
      <c r="B72" s="5" t="s">
        <v>149</v>
      </c>
    </row>
    <row r="73" spans="1:2" x14ac:dyDescent="0.25">
      <c r="A73" s="5" t="s">
        <v>150</v>
      </c>
      <c r="B73" s="5" t="s">
        <v>151</v>
      </c>
    </row>
    <row r="74" spans="1:2" x14ac:dyDescent="0.25">
      <c r="A74" s="5" t="s">
        <v>152</v>
      </c>
      <c r="B74" s="5" t="s">
        <v>153</v>
      </c>
    </row>
    <row r="75" spans="1:2" x14ac:dyDescent="0.25">
      <c r="A75" s="5" t="s">
        <v>154</v>
      </c>
      <c r="B75" s="5" t="s">
        <v>155</v>
      </c>
    </row>
    <row r="76" spans="1:2" x14ac:dyDescent="0.25">
      <c r="A76" s="5" t="s">
        <v>393</v>
      </c>
      <c r="B76" s="6" t="s">
        <v>394</v>
      </c>
    </row>
    <row r="77" spans="1:2" x14ac:dyDescent="0.25">
      <c r="A77" s="5" t="s">
        <v>156</v>
      </c>
      <c r="B77" s="5" t="s">
        <v>157</v>
      </c>
    </row>
    <row r="78" spans="1:2" x14ac:dyDescent="0.25">
      <c r="A78" s="5" t="s">
        <v>158</v>
      </c>
      <c r="B78" s="5" t="s">
        <v>159</v>
      </c>
    </row>
    <row r="79" spans="1:2" x14ac:dyDescent="0.25">
      <c r="A79" s="5" t="s">
        <v>160</v>
      </c>
      <c r="B79" s="5" t="s">
        <v>161</v>
      </c>
    </row>
    <row r="80" spans="1:2" x14ac:dyDescent="0.25">
      <c r="A80" s="5" t="s">
        <v>162</v>
      </c>
      <c r="B80" s="5" t="s">
        <v>163</v>
      </c>
    </row>
    <row r="81" spans="1:2" x14ac:dyDescent="0.25">
      <c r="A81" s="5" t="s">
        <v>164</v>
      </c>
      <c r="B81" s="5" t="s">
        <v>165</v>
      </c>
    </row>
    <row r="82" spans="1:2" x14ac:dyDescent="0.25">
      <c r="A82" s="5" t="s">
        <v>166</v>
      </c>
      <c r="B82" s="5" t="s">
        <v>167</v>
      </c>
    </row>
    <row r="83" spans="1:2" x14ac:dyDescent="0.25">
      <c r="A83" s="5" t="s">
        <v>168</v>
      </c>
      <c r="B83" s="5" t="s">
        <v>169</v>
      </c>
    </row>
    <row r="84" spans="1:2" x14ac:dyDescent="0.25">
      <c r="A84" s="5" t="s">
        <v>170</v>
      </c>
      <c r="B84" s="5" t="s">
        <v>171</v>
      </c>
    </row>
    <row r="85" spans="1:2" x14ac:dyDescent="0.25">
      <c r="A85" s="5" t="s">
        <v>395</v>
      </c>
      <c r="B85" s="6" t="s">
        <v>396</v>
      </c>
    </row>
    <row r="86" spans="1:2" x14ac:dyDescent="0.25">
      <c r="A86" s="5" t="s">
        <v>172</v>
      </c>
      <c r="B86" s="6" t="s">
        <v>397</v>
      </c>
    </row>
    <row r="87" spans="1:2" x14ac:dyDescent="0.25">
      <c r="A87" s="5" t="s">
        <v>173</v>
      </c>
      <c r="B87" s="5" t="s">
        <v>174</v>
      </c>
    </row>
    <row r="88" spans="1:2" x14ac:dyDescent="0.25">
      <c r="A88" s="5" t="s">
        <v>175</v>
      </c>
      <c r="B88" s="5" t="s">
        <v>176</v>
      </c>
    </row>
    <row r="89" spans="1:2" x14ac:dyDescent="0.25">
      <c r="A89" s="5" t="s">
        <v>177</v>
      </c>
      <c r="B89" s="5" t="s">
        <v>178</v>
      </c>
    </row>
    <row r="90" spans="1:2" x14ac:dyDescent="0.25">
      <c r="A90" s="5" t="s">
        <v>179</v>
      </c>
      <c r="B90" s="5" t="s">
        <v>180</v>
      </c>
    </row>
    <row r="91" spans="1:2" x14ac:dyDescent="0.25">
      <c r="A91" s="5" t="s">
        <v>181</v>
      </c>
      <c r="B91" s="5" t="s">
        <v>182</v>
      </c>
    </row>
    <row r="92" spans="1:2" x14ac:dyDescent="0.25">
      <c r="A92" s="5" t="s">
        <v>183</v>
      </c>
      <c r="B92" s="5" t="s">
        <v>184</v>
      </c>
    </row>
    <row r="93" spans="1:2" x14ac:dyDescent="0.25">
      <c r="A93" s="5" t="s">
        <v>185</v>
      </c>
      <c r="B93" s="5" t="s">
        <v>186</v>
      </c>
    </row>
    <row r="94" spans="1:2" x14ac:dyDescent="0.25">
      <c r="A94" s="5" t="s">
        <v>187</v>
      </c>
      <c r="B94" s="5" t="s">
        <v>188</v>
      </c>
    </row>
    <row r="95" spans="1:2" x14ac:dyDescent="0.25">
      <c r="A95" s="5" t="s">
        <v>189</v>
      </c>
      <c r="B95" s="5" t="s">
        <v>190</v>
      </c>
    </row>
    <row r="96" spans="1:2" x14ac:dyDescent="0.25">
      <c r="A96" s="5" t="s">
        <v>191</v>
      </c>
      <c r="B96" s="5" t="s">
        <v>192</v>
      </c>
    </row>
    <row r="97" spans="1:2" x14ac:dyDescent="0.25">
      <c r="A97" s="5" t="s">
        <v>193</v>
      </c>
      <c r="B97" s="5" t="s">
        <v>194</v>
      </c>
    </row>
    <row r="98" spans="1:2" x14ac:dyDescent="0.25">
      <c r="A98" s="5" t="s">
        <v>195</v>
      </c>
      <c r="B98" s="5" t="s">
        <v>196</v>
      </c>
    </row>
    <row r="99" spans="1:2" x14ac:dyDescent="0.25">
      <c r="A99" s="5" t="s">
        <v>197</v>
      </c>
      <c r="B99" s="5" t="s">
        <v>198</v>
      </c>
    </row>
    <row r="100" spans="1:2" x14ac:dyDescent="0.25">
      <c r="A100" s="5" t="s">
        <v>199</v>
      </c>
      <c r="B100" s="5" t="s">
        <v>200</v>
      </c>
    </row>
    <row r="101" spans="1:2" x14ac:dyDescent="0.25">
      <c r="A101" s="5" t="s">
        <v>201</v>
      </c>
      <c r="B101" s="5" t="s">
        <v>202</v>
      </c>
    </row>
    <row r="102" spans="1:2" x14ac:dyDescent="0.25">
      <c r="A102" s="5" t="s">
        <v>203</v>
      </c>
      <c r="B102" s="6" t="s">
        <v>398</v>
      </c>
    </row>
    <row r="103" spans="1:2" x14ac:dyDescent="0.25">
      <c r="A103" s="5" t="s">
        <v>204</v>
      </c>
      <c r="B103" s="5" t="s">
        <v>205</v>
      </c>
    </row>
    <row r="104" spans="1:2" x14ac:dyDescent="0.25">
      <c r="A104" s="5" t="s">
        <v>206</v>
      </c>
      <c r="B104" s="5" t="s">
        <v>207</v>
      </c>
    </row>
    <row r="105" spans="1:2" x14ac:dyDescent="0.25">
      <c r="A105" s="5" t="s">
        <v>399</v>
      </c>
      <c r="B105" s="6" t="s">
        <v>400</v>
      </c>
    </row>
    <row r="106" spans="1:2" x14ac:dyDescent="0.25">
      <c r="A106" s="5" t="s">
        <v>208</v>
      </c>
      <c r="B106" s="5" t="s">
        <v>209</v>
      </c>
    </row>
    <row r="107" spans="1:2" x14ac:dyDescent="0.25">
      <c r="A107" s="5" t="s">
        <v>210</v>
      </c>
      <c r="B107" s="5" t="s">
        <v>211</v>
      </c>
    </row>
    <row r="108" spans="1:2" x14ac:dyDescent="0.25">
      <c r="A108" s="5" t="s">
        <v>212</v>
      </c>
      <c r="B108" s="5" t="s">
        <v>213</v>
      </c>
    </row>
    <row r="109" spans="1:2" x14ac:dyDescent="0.25">
      <c r="A109" s="5" t="s">
        <v>214</v>
      </c>
      <c r="B109" s="5" t="s">
        <v>215</v>
      </c>
    </row>
    <row r="110" spans="1:2" x14ac:dyDescent="0.25">
      <c r="A110" s="5" t="s">
        <v>216</v>
      </c>
      <c r="B110" s="5" t="s">
        <v>217</v>
      </c>
    </row>
    <row r="111" spans="1:2" x14ac:dyDescent="0.25">
      <c r="A111" s="5" t="s">
        <v>218</v>
      </c>
      <c r="B111" s="5" t="s">
        <v>219</v>
      </c>
    </row>
    <row r="112" spans="1:2" x14ac:dyDescent="0.25">
      <c r="A112" s="5" t="s">
        <v>220</v>
      </c>
      <c r="B112" s="5" t="s">
        <v>221</v>
      </c>
    </row>
    <row r="113" spans="1:2" x14ac:dyDescent="0.25">
      <c r="A113" s="5" t="s">
        <v>222</v>
      </c>
      <c r="B113" s="5" t="s">
        <v>223</v>
      </c>
    </row>
    <row r="114" spans="1:2" x14ac:dyDescent="0.25">
      <c r="A114" s="5" t="s">
        <v>224</v>
      </c>
      <c r="B114" s="5" t="s">
        <v>225</v>
      </c>
    </row>
    <row r="115" spans="1:2" x14ac:dyDescent="0.25">
      <c r="A115" s="5" t="s">
        <v>226</v>
      </c>
      <c r="B115" s="5" t="s">
        <v>227</v>
      </c>
    </row>
    <row r="116" spans="1:2" x14ac:dyDescent="0.25">
      <c r="A116" s="5" t="s">
        <v>228</v>
      </c>
      <c r="B116" s="5" t="s">
        <v>229</v>
      </c>
    </row>
    <row r="117" spans="1:2" x14ac:dyDescent="0.25">
      <c r="A117" s="5" t="s">
        <v>230</v>
      </c>
      <c r="B117" s="5" t="s">
        <v>231</v>
      </c>
    </row>
    <row r="118" spans="1:2" x14ac:dyDescent="0.25">
      <c r="A118" s="5" t="s">
        <v>401</v>
      </c>
      <c r="B118" s="6" t="s">
        <v>402</v>
      </c>
    </row>
    <row r="119" spans="1:2" x14ac:dyDescent="0.25">
      <c r="A119" s="5" t="s">
        <v>232</v>
      </c>
      <c r="B119" s="5" t="s">
        <v>233</v>
      </c>
    </row>
    <row r="120" spans="1:2" x14ac:dyDescent="0.25">
      <c r="A120" s="5" t="s">
        <v>234</v>
      </c>
      <c r="B120" s="5" t="s">
        <v>235</v>
      </c>
    </row>
    <row r="121" spans="1:2" x14ac:dyDescent="0.25">
      <c r="A121" s="5" t="s">
        <v>236</v>
      </c>
      <c r="B121" s="5" t="s">
        <v>237</v>
      </c>
    </row>
    <row r="122" spans="1:2" x14ac:dyDescent="0.25">
      <c r="A122" s="5" t="s">
        <v>238</v>
      </c>
      <c r="B122" s="5" t="s">
        <v>239</v>
      </c>
    </row>
    <row r="123" spans="1:2" x14ac:dyDescent="0.25">
      <c r="A123" s="5" t="s">
        <v>240</v>
      </c>
      <c r="B123" s="5" t="s">
        <v>241</v>
      </c>
    </row>
    <row r="124" spans="1:2" x14ac:dyDescent="0.25">
      <c r="A124" s="5" t="s">
        <v>242</v>
      </c>
      <c r="B124" s="5" t="s">
        <v>243</v>
      </c>
    </row>
    <row r="125" spans="1:2" x14ac:dyDescent="0.25">
      <c r="A125" s="5" t="s">
        <v>244</v>
      </c>
      <c r="B125" s="5" t="s">
        <v>245</v>
      </c>
    </row>
    <row r="126" spans="1:2" x14ac:dyDescent="0.25">
      <c r="A126" s="5" t="s">
        <v>246</v>
      </c>
      <c r="B126" s="5" t="s">
        <v>247</v>
      </c>
    </row>
    <row r="127" spans="1:2" x14ac:dyDescent="0.25">
      <c r="A127" s="5" t="s">
        <v>248</v>
      </c>
      <c r="B127" s="5" t="s">
        <v>249</v>
      </c>
    </row>
    <row r="128" spans="1:2" x14ac:dyDescent="0.25">
      <c r="A128" s="5" t="s">
        <v>250</v>
      </c>
      <c r="B128" s="5" t="s">
        <v>251</v>
      </c>
    </row>
    <row r="129" spans="1:2" x14ac:dyDescent="0.25">
      <c r="A129" s="5" t="s">
        <v>252</v>
      </c>
      <c r="B129" s="5" t="s">
        <v>253</v>
      </c>
    </row>
    <row r="130" spans="1:2" x14ac:dyDescent="0.25">
      <c r="A130" s="5" t="s">
        <v>254</v>
      </c>
      <c r="B130" s="5" t="s">
        <v>255</v>
      </c>
    </row>
    <row r="131" spans="1:2" x14ac:dyDescent="0.25">
      <c r="A131" s="5" t="s">
        <v>403</v>
      </c>
      <c r="B131" s="5" t="s">
        <v>404</v>
      </c>
    </row>
    <row r="132" spans="1:2" x14ac:dyDescent="0.25">
      <c r="A132" s="5" t="s">
        <v>256</v>
      </c>
      <c r="B132" s="6" t="s">
        <v>405</v>
      </c>
    </row>
    <row r="133" spans="1:2" x14ac:dyDescent="0.25">
      <c r="A133" s="5" t="s">
        <v>406</v>
      </c>
      <c r="B133" s="5" t="s">
        <v>257</v>
      </c>
    </row>
    <row r="134" spans="1:2" x14ac:dyDescent="0.25">
      <c r="A134" s="5" t="s">
        <v>407</v>
      </c>
      <c r="B134" s="6" t="s">
        <v>408</v>
      </c>
    </row>
    <row r="135" spans="1:2" x14ac:dyDescent="0.25">
      <c r="A135" s="5" t="s">
        <v>258</v>
      </c>
      <c r="B135" s="5" t="s">
        <v>259</v>
      </c>
    </row>
    <row r="136" spans="1:2" x14ac:dyDescent="0.25">
      <c r="A136" s="5" t="s">
        <v>260</v>
      </c>
      <c r="B136" s="5" t="s">
        <v>261</v>
      </c>
    </row>
    <row r="137" spans="1:2" x14ac:dyDescent="0.25">
      <c r="A137" s="5" t="s">
        <v>262</v>
      </c>
      <c r="B137" s="5" t="s">
        <v>263</v>
      </c>
    </row>
    <row r="138" spans="1:2" x14ac:dyDescent="0.25">
      <c r="A138" s="5" t="s">
        <v>264</v>
      </c>
      <c r="B138" s="5" t="s">
        <v>265</v>
      </c>
    </row>
    <row r="139" spans="1:2" x14ac:dyDescent="0.25">
      <c r="A139" s="5" t="s">
        <v>266</v>
      </c>
      <c r="B139" s="5" t="s">
        <v>267</v>
      </c>
    </row>
    <row r="140" spans="1:2" x14ac:dyDescent="0.25">
      <c r="A140" s="5" t="s">
        <v>268</v>
      </c>
      <c r="B140" s="5" t="s">
        <v>269</v>
      </c>
    </row>
    <row r="141" spans="1:2" x14ac:dyDescent="0.25">
      <c r="A141" s="5" t="s">
        <v>270</v>
      </c>
      <c r="B141" s="5" t="s">
        <v>271</v>
      </c>
    </row>
    <row r="142" spans="1:2" x14ac:dyDescent="0.25">
      <c r="A142" s="5" t="s">
        <v>409</v>
      </c>
      <c r="B142" s="6" t="s">
        <v>410</v>
      </c>
    </row>
    <row r="143" spans="1:2" x14ac:dyDescent="0.25">
      <c r="A143" s="5" t="s">
        <v>272</v>
      </c>
      <c r="B143" s="6" t="s">
        <v>411</v>
      </c>
    </row>
    <row r="144" spans="1:2" x14ac:dyDescent="0.25">
      <c r="A144" s="5" t="s">
        <v>412</v>
      </c>
      <c r="B144" s="6" t="s">
        <v>413</v>
      </c>
    </row>
    <row r="145" spans="1:2" x14ac:dyDescent="0.25">
      <c r="A145" s="5" t="s">
        <v>273</v>
      </c>
      <c r="B145" s="6" t="s">
        <v>414</v>
      </c>
    </row>
    <row r="146" spans="1:2" x14ac:dyDescent="0.25">
      <c r="A146" s="5" t="s">
        <v>274</v>
      </c>
      <c r="B146" s="5" t="s">
        <v>275</v>
      </c>
    </row>
    <row r="147" spans="1:2" x14ac:dyDescent="0.25">
      <c r="A147" s="5" t="s">
        <v>276</v>
      </c>
      <c r="B147" s="5" t="s">
        <v>277</v>
      </c>
    </row>
    <row r="148" spans="1:2" x14ac:dyDescent="0.25">
      <c r="A148" s="5" t="s">
        <v>278</v>
      </c>
      <c r="B148" s="5" t="s">
        <v>279</v>
      </c>
    </row>
    <row r="149" spans="1:2" x14ac:dyDescent="0.25">
      <c r="A149" s="5" t="s">
        <v>280</v>
      </c>
      <c r="B149" s="5" t="s">
        <v>281</v>
      </c>
    </row>
    <row r="150" spans="1:2" x14ac:dyDescent="0.25">
      <c r="A150" s="5" t="s">
        <v>415</v>
      </c>
      <c r="B150" s="5" t="s">
        <v>282</v>
      </c>
    </row>
    <row r="151" spans="1:2" x14ac:dyDescent="0.25">
      <c r="A151" s="5" t="s">
        <v>416</v>
      </c>
      <c r="B151" s="6" t="s">
        <v>417</v>
      </c>
    </row>
    <row r="152" spans="1:2" x14ac:dyDescent="0.25">
      <c r="A152" s="5" t="s">
        <v>283</v>
      </c>
      <c r="B152" s="5" t="s">
        <v>284</v>
      </c>
    </row>
    <row r="153" spans="1:2" x14ac:dyDescent="0.25">
      <c r="A153" s="5" t="s">
        <v>285</v>
      </c>
      <c r="B153" s="5" t="s">
        <v>286</v>
      </c>
    </row>
    <row r="154" spans="1:2" x14ac:dyDescent="0.25">
      <c r="A154" s="5" t="s">
        <v>287</v>
      </c>
      <c r="B154" s="5" t="s">
        <v>288</v>
      </c>
    </row>
    <row r="155" spans="1:2" x14ac:dyDescent="0.25">
      <c r="A155" s="5" t="s">
        <v>289</v>
      </c>
      <c r="B155" s="5" t="s">
        <v>290</v>
      </c>
    </row>
    <row r="156" spans="1:2" x14ac:dyDescent="0.25">
      <c r="A156" s="5" t="s">
        <v>291</v>
      </c>
      <c r="B156" s="5" t="s">
        <v>292</v>
      </c>
    </row>
    <row r="157" spans="1:2" x14ac:dyDescent="0.25">
      <c r="A157" s="5" t="s">
        <v>293</v>
      </c>
      <c r="B157" s="5" t="s">
        <v>294</v>
      </c>
    </row>
    <row r="158" spans="1:2" x14ac:dyDescent="0.25">
      <c r="A158" s="5" t="s">
        <v>295</v>
      </c>
      <c r="B158" s="5" t="s">
        <v>296</v>
      </c>
    </row>
    <row r="159" spans="1:2" x14ac:dyDescent="0.25">
      <c r="A159" s="5" t="s">
        <v>297</v>
      </c>
      <c r="B159" s="5" t="s">
        <v>298</v>
      </c>
    </row>
    <row r="160" spans="1:2" x14ac:dyDescent="0.25">
      <c r="A160" s="5" t="s">
        <v>299</v>
      </c>
      <c r="B160" s="5" t="s">
        <v>300</v>
      </c>
    </row>
    <row r="161" spans="1:2" x14ac:dyDescent="0.25">
      <c r="A161" s="5" t="s">
        <v>301</v>
      </c>
      <c r="B161" s="5" t="s">
        <v>302</v>
      </c>
    </row>
    <row r="162" spans="1:2" x14ac:dyDescent="0.25">
      <c r="A162" s="5" t="s">
        <v>303</v>
      </c>
      <c r="B162" s="5" t="s">
        <v>304</v>
      </c>
    </row>
    <row r="163" spans="1:2" x14ac:dyDescent="0.25">
      <c r="A163" s="5" t="s">
        <v>418</v>
      </c>
      <c r="B163" s="6" t="s">
        <v>419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9</vt:i4>
      </vt:variant>
    </vt:vector>
  </HeadingPairs>
  <TitlesOfParts>
    <vt:vector size="14" baseType="lpstr">
      <vt:lpstr>報名表 (個人技術賽)</vt:lpstr>
      <vt:lpstr>報名表(單項)</vt:lpstr>
      <vt:lpstr>工作表2</vt:lpstr>
      <vt:lpstr>工作表3</vt:lpstr>
      <vt:lpstr>工作表4</vt:lpstr>
      <vt:lpstr>'報名表 (個人技術賽)'!Print_Area</vt:lpstr>
      <vt:lpstr>'報名表(單項)'!Print_Area</vt:lpstr>
      <vt:lpstr>工作表2!Range_LightMedium</vt:lpstr>
      <vt:lpstr>Range_LightMedium</vt:lpstr>
      <vt:lpstr>工作表2!Range_Other</vt:lpstr>
      <vt:lpstr>Range_Other</vt:lpstr>
      <vt:lpstr>Range_Servre</vt:lpstr>
      <vt:lpstr>工作表2!Range_Severe</vt:lpstr>
      <vt:lpstr>Range_Severe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hksapidpc@outlook.com</dc:creator>
  <cp:lastModifiedBy>localadmin</cp:lastModifiedBy>
  <cp:lastPrinted>2025-12-22T09:28:41Z</cp:lastPrinted>
  <dcterms:created xsi:type="dcterms:W3CDTF">2025-07-17T15:20:33Z</dcterms:created>
  <dcterms:modified xsi:type="dcterms:W3CDTF">2026-03-17T02:11:07Z</dcterms:modified>
</cp:coreProperties>
</file>